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 MDL\Documents\ECC\ECC Aguascalientes\Taller\Cotizaciones Mantenimiento\"/>
    </mc:Choice>
  </mc:AlternateContent>
  <bookViews>
    <workbookView xWindow="0" yWindow="1200" windowWidth="20490" windowHeight="7440" tabRatio="866" firstSheet="4" activeTab="11"/>
  </bookViews>
  <sheets>
    <sheet name="SPRINTER 2003" sheetId="1" r:id="rId1"/>
    <sheet name="SPRINTER 2004" sheetId="4" r:id="rId2"/>
    <sheet name="SPRINTER 2005" sheetId="5" r:id="rId3"/>
    <sheet name="SPRINTER 2006" sheetId="6" r:id="rId4"/>
    <sheet name="SPRINTER 2007" sheetId="8" r:id="rId5"/>
    <sheet name="SPRINTER 2008" sheetId="7" r:id="rId6"/>
    <sheet name="SPRINTER 2009" sheetId="9" r:id="rId7"/>
    <sheet name="SPRINTER 2010" sheetId="10" r:id="rId8"/>
    <sheet name="SPRINTER 2011" sheetId="11" r:id="rId9"/>
    <sheet name="SPRINTER 2012" sheetId="12" r:id="rId10"/>
    <sheet name="SPRINTER 2013" sheetId="13" r:id="rId11"/>
    <sheet name="SPRINTER 2014" sheetId="14" r:id="rId12"/>
  </sheets>
  <calcPr calcId="152511"/>
</workbook>
</file>

<file path=xl/calcChain.xml><?xml version="1.0" encoding="utf-8"?>
<calcChain xmlns="http://schemas.openxmlformats.org/spreadsheetml/2006/main">
  <c r="E119" i="14" l="1"/>
  <c r="G9" i="14"/>
  <c r="G10" i="14"/>
  <c r="G11" i="14"/>
  <c r="G12" i="14"/>
  <c r="G13" i="14"/>
  <c r="G14" i="14"/>
  <c r="G15" i="14"/>
  <c r="G16" i="14"/>
  <c r="G17" i="14"/>
  <c r="G18" i="14"/>
  <c r="G19" i="14"/>
  <c r="G20" i="14"/>
  <c r="G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8" i="14"/>
  <c r="E119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8" i="13"/>
  <c r="E119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8" i="12"/>
  <c r="E120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8" i="11"/>
  <c r="E120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8" i="10"/>
  <c r="E120" i="9"/>
  <c r="G9" i="9"/>
  <c r="G10" i="9"/>
  <c r="G11" i="9"/>
  <c r="G12" i="9"/>
  <c r="G13" i="9"/>
  <c r="G14" i="9"/>
  <c r="G15" i="9"/>
  <c r="G16" i="9"/>
  <c r="G17" i="9"/>
  <c r="G18" i="9"/>
  <c r="G19" i="9"/>
  <c r="G20" i="9"/>
  <c r="G8" i="9"/>
  <c r="F9" i="9"/>
  <c r="F10" i="9"/>
  <c r="F11" i="9"/>
  <c r="F12" i="9"/>
  <c r="F13" i="9"/>
  <c r="F14" i="9"/>
  <c r="F15" i="9"/>
  <c r="F16" i="9"/>
  <c r="F17" i="9"/>
  <c r="F18" i="9"/>
  <c r="F19" i="9"/>
  <c r="F20" i="9"/>
  <c r="F8" i="9"/>
  <c r="G9" i="7"/>
  <c r="G10" i="7"/>
  <c r="G11" i="7"/>
  <c r="G12" i="7"/>
  <c r="G13" i="7"/>
  <c r="G14" i="7"/>
  <c r="G15" i="7"/>
  <c r="G16" i="7"/>
  <c r="G17" i="7"/>
  <c r="G18" i="7"/>
  <c r="G19" i="7"/>
  <c r="G20" i="7"/>
  <c r="G8" i="7"/>
  <c r="F9" i="7"/>
  <c r="F10" i="7"/>
  <c r="F11" i="7"/>
  <c r="F12" i="7"/>
  <c r="F13" i="7"/>
  <c r="F14" i="7"/>
  <c r="F15" i="7"/>
  <c r="F16" i="7"/>
  <c r="F17" i="7"/>
  <c r="F18" i="7"/>
  <c r="F19" i="7"/>
  <c r="F20" i="7"/>
  <c r="F8" i="7"/>
  <c r="E120" i="7"/>
  <c r="C22" i="7"/>
  <c r="D22" i="7"/>
  <c r="C23" i="7"/>
  <c r="D23" i="7"/>
  <c r="C24" i="7"/>
  <c r="D24" i="7"/>
  <c r="C25" i="7"/>
  <c r="D25" i="7"/>
  <c r="D26" i="7"/>
  <c r="D27" i="7"/>
  <c r="D28" i="7"/>
  <c r="D29" i="7"/>
  <c r="D30" i="7"/>
  <c r="D31" i="7"/>
  <c r="D32" i="7"/>
  <c r="D33" i="7"/>
  <c r="D34" i="7"/>
  <c r="E120" i="8"/>
  <c r="G9" i="8"/>
  <c r="G10" i="8"/>
  <c r="G11" i="8"/>
  <c r="G12" i="8"/>
  <c r="G13" i="8"/>
  <c r="G14" i="8"/>
  <c r="G15" i="8"/>
  <c r="G16" i="8"/>
  <c r="G17" i="8"/>
  <c r="G18" i="8"/>
  <c r="G19" i="8"/>
  <c r="G20" i="8"/>
  <c r="G8" i="8"/>
  <c r="F9" i="8"/>
  <c r="F10" i="8"/>
  <c r="F11" i="8"/>
  <c r="F12" i="8"/>
  <c r="F13" i="8"/>
  <c r="F14" i="8"/>
  <c r="F15" i="8"/>
  <c r="F16" i="8"/>
  <c r="F17" i="8"/>
  <c r="F18" i="8"/>
  <c r="F19" i="8"/>
  <c r="F20" i="8"/>
  <c r="F8" i="8"/>
  <c r="G9" i="6"/>
  <c r="G10" i="6"/>
  <c r="G11" i="6"/>
  <c r="G12" i="6"/>
  <c r="G13" i="6"/>
  <c r="G14" i="6"/>
  <c r="G15" i="6"/>
  <c r="G16" i="6"/>
  <c r="G17" i="6"/>
  <c r="G18" i="6"/>
  <c r="G19" i="6"/>
  <c r="G20" i="6"/>
  <c r="G8" i="6"/>
  <c r="F9" i="6"/>
  <c r="F10" i="6"/>
  <c r="F11" i="6"/>
  <c r="F12" i="6"/>
  <c r="F13" i="6"/>
  <c r="F14" i="6"/>
  <c r="F15" i="6"/>
  <c r="F16" i="6"/>
  <c r="F17" i="6"/>
  <c r="F18" i="6"/>
  <c r="F19" i="6"/>
  <c r="F8" i="6"/>
  <c r="E120" i="6"/>
  <c r="G9" i="5"/>
  <c r="G10" i="5"/>
  <c r="G11" i="5"/>
  <c r="G12" i="5"/>
  <c r="G13" i="5"/>
  <c r="G14" i="5"/>
  <c r="G15" i="5"/>
  <c r="G16" i="5"/>
  <c r="G17" i="5"/>
  <c r="G18" i="5"/>
  <c r="G19" i="5"/>
  <c r="G8" i="5"/>
  <c r="F9" i="5"/>
  <c r="F10" i="5"/>
  <c r="F11" i="5"/>
  <c r="F12" i="5"/>
  <c r="F13" i="5"/>
  <c r="F14" i="5"/>
  <c r="F15" i="5"/>
  <c r="F16" i="5"/>
  <c r="F17" i="5"/>
  <c r="F18" i="5"/>
  <c r="F19" i="5"/>
  <c r="F8" i="5"/>
  <c r="E118" i="5"/>
  <c r="G9" i="4"/>
  <c r="G10" i="4"/>
  <c r="G11" i="4"/>
  <c r="G12" i="4"/>
  <c r="G13" i="4"/>
  <c r="G14" i="4"/>
  <c r="G15" i="4"/>
  <c r="G16" i="4"/>
  <c r="G17" i="4"/>
  <c r="G18" i="4"/>
  <c r="G19" i="4"/>
  <c r="G20" i="4"/>
  <c r="G8" i="4"/>
  <c r="F9" i="4"/>
  <c r="F10" i="4"/>
  <c r="F11" i="4"/>
  <c r="F12" i="4"/>
  <c r="F13" i="4"/>
  <c r="F14" i="4"/>
  <c r="F15" i="4"/>
  <c r="F16" i="4"/>
  <c r="F17" i="4"/>
  <c r="F18" i="4"/>
  <c r="F19" i="4"/>
  <c r="F20" i="4"/>
  <c r="F8" i="4"/>
  <c r="E120" i="4"/>
  <c r="G9" i="1"/>
  <c r="G10" i="1"/>
  <c r="G11" i="1"/>
  <c r="G12" i="1"/>
  <c r="G13" i="1"/>
  <c r="G14" i="1"/>
  <c r="G15" i="1"/>
  <c r="G16" i="1"/>
  <c r="G17" i="1"/>
  <c r="G18" i="1"/>
  <c r="G19" i="1"/>
  <c r="G20" i="1"/>
  <c r="G8" i="1"/>
  <c r="F9" i="1"/>
  <c r="F10" i="1"/>
  <c r="F11" i="1"/>
  <c r="F12" i="1"/>
  <c r="F13" i="1"/>
  <c r="F14" i="1"/>
  <c r="F15" i="1"/>
  <c r="F16" i="1"/>
  <c r="F17" i="1"/>
  <c r="F18" i="1"/>
  <c r="F19" i="1"/>
  <c r="F20" i="1"/>
  <c r="F8" i="1"/>
  <c r="E120" i="1"/>
  <c r="D25" i="1"/>
  <c r="D26" i="1"/>
  <c r="D27" i="1"/>
  <c r="C22" i="13"/>
  <c r="D22" i="13"/>
  <c r="C23" i="13"/>
  <c r="D23" i="13"/>
  <c r="C24" i="13"/>
  <c r="D24" i="13"/>
  <c r="C25" i="13"/>
  <c r="D25" i="13"/>
  <c r="C26" i="13"/>
  <c r="D26" i="13"/>
  <c r="D27" i="13"/>
  <c r="D28" i="13"/>
  <c r="D29" i="13"/>
  <c r="D30" i="13"/>
  <c r="D31" i="13"/>
  <c r="D32" i="13"/>
  <c r="E107" i="13"/>
  <c r="D7" i="13"/>
  <c r="D8" i="13"/>
  <c r="D9" i="13"/>
  <c r="D10" i="13"/>
  <c r="D11" i="13"/>
  <c r="D12" i="13"/>
  <c r="D13" i="13"/>
  <c r="D14" i="13"/>
  <c r="D15" i="13"/>
  <c r="E106" i="13"/>
  <c r="D13" i="4"/>
  <c r="D29" i="4"/>
  <c r="E66" i="14"/>
  <c r="E64" i="14"/>
  <c r="E65" i="14"/>
  <c r="G21" i="14"/>
  <c r="G22" i="14"/>
  <c r="G23" i="14"/>
  <c r="E67" i="13"/>
  <c r="E65" i="13"/>
  <c r="E66" i="13"/>
  <c r="G21" i="13"/>
  <c r="G22" i="13"/>
  <c r="G23" i="13"/>
  <c r="E66" i="12"/>
  <c r="E64" i="12"/>
  <c r="E65" i="12"/>
  <c r="G21" i="12"/>
  <c r="G22" i="12"/>
  <c r="G23" i="12"/>
  <c r="E67" i="11"/>
  <c r="E65" i="11"/>
  <c r="E66" i="11"/>
  <c r="G21" i="11"/>
  <c r="G22" i="11"/>
  <c r="G23" i="11"/>
  <c r="E90" i="10"/>
  <c r="E91" i="10"/>
  <c r="E92" i="10"/>
  <c r="G21" i="10"/>
  <c r="G22" i="10"/>
  <c r="G23" i="10"/>
  <c r="E66" i="10"/>
  <c r="E67" i="10"/>
  <c r="E68" i="10"/>
  <c r="E67" i="9"/>
  <c r="E68" i="9"/>
  <c r="E69" i="9"/>
  <c r="G21" i="9"/>
  <c r="G22" i="9"/>
  <c r="G23" i="9"/>
  <c r="E57" i="7"/>
  <c r="E58" i="7"/>
  <c r="E59" i="7"/>
  <c r="G21" i="7"/>
  <c r="G22" i="7"/>
  <c r="G23" i="7"/>
  <c r="E66" i="8"/>
  <c r="E67" i="8"/>
  <c r="E68" i="8"/>
  <c r="E64" i="6"/>
  <c r="E65" i="6"/>
  <c r="E66" i="6"/>
  <c r="E63" i="5"/>
  <c r="E64" i="5"/>
  <c r="E65" i="4"/>
  <c r="E66" i="4"/>
  <c r="G21" i="8"/>
  <c r="G22" i="8"/>
  <c r="G23" i="8"/>
  <c r="G21" i="6"/>
  <c r="G22" i="6"/>
  <c r="G23" i="6"/>
  <c r="F20" i="6"/>
  <c r="G20" i="5"/>
  <c r="G21" i="5"/>
  <c r="G22" i="5"/>
  <c r="G23" i="5"/>
  <c r="F20" i="5"/>
  <c r="G21" i="4"/>
  <c r="G22" i="4"/>
  <c r="G23" i="4"/>
  <c r="G21" i="1"/>
  <c r="G22" i="1"/>
  <c r="G23" i="1"/>
  <c r="E63" i="1"/>
  <c r="E64" i="1"/>
  <c r="E65" i="1"/>
  <c r="E50" i="14"/>
  <c r="E51" i="14"/>
  <c r="E52" i="14"/>
  <c r="E53" i="14"/>
  <c r="E54" i="14"/>
  <c r="E51" i="13"/>
  <c r="E52" i="13"/>
  <c r="E53" i="13"/>
  <c r="E54" i="13"/>
  <c r="E55" i="13"/>
  <c r="E50" i="12"/>
  <c r="E51" i="12"/>
  <c r="E52" i="12"/>
  <c r="E53" i="12"/>
  <c r="E54" i="12"/>
  <c r="E51" i="11"/>
  <c r="E52" i="11"/>
  <c r="E53" i="11"/>
  <c r="E54" i="11"/>
  <c r="E55" i="11"/>
  <c r="E52" i="10"/>
  <c r="E53" i="10"/>
  <c r="E54" i="10"/>
  <c r="E55" i="10"/>
  <c r="E56" i="10"/>
  <c r="E52" i="9"/>
  <c r="E53" i="9"/>
  <c r="E54" i="9"/>
  <c r="E55" i="9"/>
  <c r="E56" i="9"/>
  <c r="E66" i="7"/>
  <c r="E67" i="7"/>
  <c r="E68" i="7"/>
  <c r="E69" i="7"/>
  <c r="E70" i="7"/>
  <c r="E52" i="8"/>
  <c r="E53" i="8"/>
  <c r="E54" i="8"/>
  <c r="E55" i="8"/>
  <c r="E56" i="8"/>
  <c r="E49" i="6"/>
  <c r="E50" i="6"/>
  <c r="E51" i="6"/>
  <c r="E52" i="6"/>
  <c r="E53" i="6"/>
  <c r="E49" i="5"/>
  <c r="E50" i="5"/>
  <c r="E51" i="5"/>
  <c r="E52" i="5"/>
  <c r="E53" i="5"/>
  <c r="E50" i="4"/>
  <c r="E51" i="4"/>
  <c r="E52" i="4"/>
  <c r="E53" i="4"/>
  <c r="E54" i="4"/>
  <c r="E49" i="1"/>
  <c r="E50" i="1"/>
  <c r="E51" i="1"/>
  <c r="E52" i="1"/>
  <c r="E53" i="1"/>
  <c r="E62" i="1"/>
  <c r="E66" i="1"/>
  <c r="E63" i="6"/>
  <c r="E67" i="6"/>
  <c r="C26" i="11"/>
  <c r="C26" i="10"/>
  <c r="C26" i="9"/>
  <c r="C26" i="14"/>
  <c r="D11" i="14"/>
  <c r="D11" i="11"/>
  <c r="D11" i="10"/>
  <c r="D11" i="9"/>
  <c r="D11" i="7"/>
  <c r="D10" i="8"/>
  <c r="D11" i="8"/>
  <c r="D11" i="12"/>
  <c r="C25" i="14"/>
  <c r="C24" i="14"/>
  <c r="C23" i="14"/>
  <c r="C22" i="14"/>
  <c r="C25" i="12"/>
  <c r="C24" i="12"/>
  <c r="C23" i="12"/>
  <c r="C22" i="12"/>
  <c r="C25" i="11"/>
  <c r="C24" i="11"/>
  <c r="C23" i="11"/>
  <c r="C22" i="11"/>
  <c r="C25" i="10"/>
  <c r="C24" i="10"/>
  <c r="C23" i="10"/>
  <c r="C22" i="10"/>
  <c r="C25" i="9"/>
  <c r="C24" i="9"/>
  <c r="C23" i="9"/>
  <c r="C22" i="9"/>
  <c r="C24" i="6"/>
  <c r="C23" i="6"/>
  <c r="C22" i="6"/>
  <c r="C21" i="6"/>
  <c r="C24" i="5"/>
  <c r="C23" i="5"/>
  <c r="C22" i="5"/>
  <c r="C21" i="5"/>
  <c r="C24" i="4"/>
  <c r="C23" i="4"/>
  <c r="C22" i="4"/>
  <c r="C21" i="4"/>
  <c r="C24" i="1"/>
  <c r="C23" i="1"/>
  <c r="C22" i="1"/>
  <c r="C21" i="1"/>
  <c r="C24" i="8"/>
  <c r="C25" i="8"/>
  <c r="C23" i="8"/>
  <c r="C22" i="8"/>
  <c r="D7" i="14"/>
  <c r="D8" i="14"/>
  <c r="D9" i="14"/>
  <c r="D10" i="14"/>
  <c r="D12" i="14"/>
  <c r="D13" i="14"/>
  <c r="D14" i="14"/>
  <c r="D15" i="14"/>
  <c r="D16" i="14"/>
  <c r="D17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E42" i="14"/>
  <c r="E43" i="14"/>
  <c r="E44" i="14"/>
  <c r="E45" i="14"/>
  <c r="E46" i="14"/>
  <c r="E63" i="14"/>
  <c r="E67" i="14"/>
  <c r="E76" i="14"/>
  <c r="E77" i="14"/>
  <c r="E78" i="14"/>
  <c r="E79" i="14"/>
  <c r="E80" i="14"/>
  <c r="E81" i="14"/>
  <c r="E82" i="14"/>
  <c r="E83" i="14"/>
  <c r="E87" i="14"/>
  <c r="E88" i="14"/>
  <c r="E89" i="14"/>
  <c r="E90" i="14"/>
  <c r="E91" i="14"/>
  <c r="E92" i="14"/>
  <c r="E93" i="14"/>
  <c r="E97" i="14"/>
  <c r="E98" i="14"/>
  <c r="E99" i="14"/>
  <c r="E100" i="14"/>
  <c r="E101" i="14"/>
  <c r="E102" i="14"/>
  <c r="D16" i="13"/>
  <c r="D17" i="13"/>
  <c r="D33" i="13"/>
  <c r="D34" i="13"/>
  <c r="E43" i="13"/>
  <c r="E44" i="13"/>
  <c r="E45" i="13"/>
  <c r="E46" i="13"/>
  <c r="E47" i="13"/>
  <c r="E64" i="13"/>
  <c r="E68" i="13"/>
  <c r="E77" i="13"/>
  <c r="E78" i="13"/>
  <c r="E79" i="13"/>
  <c r="E80" i="13"/>
  <c r="E81" i="13"/>
  <c r="E82" i="13"/>
  <c r="E83" i="13"/>
  <c r="E84" i="13"/>
  <c r="E88" i="13"/>
  <c r="E89" i="13"/>
  <c r="E90" i="13"/>
  <c r="E91" i="13"/>
  <c r="E92" i="13"/>
  <c r="E93" i="13"/>
  <c r="E94" i="13"/>
  <c r="E98" i="13"/>
  <c r="E99" i="13"/>
  <c r="E100" i="13"/>
  <c r="E101" i="13"/>
  <c r="E102" i="13"/>
  <c r="E103" i="13"/>
  <c r="D7" i="12"/>
  <c r="D8" i="12"/>
  <c r="D9" i="12"/>
  <c r="D10" i="12"/>
  <c r="D12" i="12"/>
  <c r="D13" i="12"/>
  <c r="D14" i="12"/>
  <c r="D15" i="12"/>
  <c r="E106" i="12"/>
  <c r="D16" i="12"/>
  <c r="D17" i="12"/>
  <c r="D22" i="12"/>
  <c r="D23" i="12"/>
  <c r="D24" i="12"/>
  <c r="D25" i="12"/>
  <c r="D26" i="12"/>
  <c r="D27" i="12"/>
  <c r="D28" i="12"/>
  <c r="D29" i="12"/>
  <c r="D30" i="12"/>
  <c r="D31" i="12"/>
  <c r="D32" i="12"/>
  <c r="E107" i="12"/>
  <c r="D33" i="12"/>
  <c r="D34" i="12"/>
  <c r="E42" i="12"/>
  <c r="E43" i="12"/>
  <c r="E44" i="12"/>
  <c r="E45" i="12"/>
  <c r="E46" i="12"/>
  <c r="E63" i="12"/>
  <c r="E67" i="12"/>
  <c r="E76" i="12"/>
  <c r="E77" i="12"/>
  <c r="E78" i="12"/>
  <c r="E79" i="12"/>
  <c r="E80" i="12"/>
  <c r="E81" i="12"/>
  <c r="E82" i="12"/>
  <c r="E83" i="12"/>
  <c r="E87" i="12"/>
  <c r="E88" i="12"/>
  <c r="E89" i="12"/>
  <c r="E90" i="12"/>
  <c r="E91" i="12"/>
  <c r="E92" i="12"/>
  <c r="E93" i="12"/>
  <c r="E97" i="12"/>
  <c r="E98" i="12"/>
  <c r="E99" i="12"/>
  <c r="E100" i="12"/>
  <c r="E101" i="12"/>
  <c r="E102" i="12"/>
  <c r="D7" i="11"/>
  <c r="D8" i="11"/>
  <c r="D9" i="11"/>
  <c r="D10" i="11"/>
  <c r="D12" i="11"/>
  <c r="D13" i="11"/>
  <c r="D14" i="11"/>
  <c r="D15" i="11"/>
  <c r="D16" i="11"/>
  <c r="D17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E43" i="11"/>
  <c r="E44" i="11"/>
  <c r="E45" i="11"/>
  <c r="E46" i="11"/>
  <c r="E47" i="11"/>
  <c r="E64" i="11"/>
  <c r="E68" i="11"/>
  <c r="E77" i="11"/>
  <c r="E78" i="11"/>
  <c r="E79" i="11"/>
  <c r="E80" i="11"/>
  <c r="E81" i="11"/>
  <c r="E82" i="11"/>
  <c r="E83" i="11"/>
  <c r="E84" i="11"/>
  <c r="E88" i="11"/>
  <c r="E89" i="11"/>
  <c r="E90" i="11"/>
  <c r="E91" i="11"/>
  <c r="E92" i="11"/>
  <c r="E93" i="11"/>
  <c r="E94" i="11"/>
  <c r="E98" i="11"/>
  <c r="E99" i="11"/>
  <c r="E100" i="11"/>
  <c r="E101" i="11"/>
  <c r="E102" i="11"/>
  <c r="E103" i="11"/>
  <c r="D7" i="10"/>
  <c r="D8" i="10"/>
  <c r="D9" i="10"/>
  <c r="D10" i="10"/>
  <c r="D12" i="10"/>
  <c r="D13" i="10"/>
  <c r="D14" i="10"/>
  <c r="D15" i="10"/>
  <c r="D16" i="10"/>
  <c r="D17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E44" i="10"/>
  <c r="E45" i="10"/>
  <c r="E46" i="10"/>
  <c r="E47" i="10"/>
  <c r="E48" i="10"/>
  <c r="E65" i="10"/>
  <c r="E69" i="10"/>
  <c r="E78" i="10"/>
  <c r="E79" i="10"/>
  <c r="E80" i="10"/>
  <c r="E81" i="10"/>
  <c r="E82" i="10"/>
  <c r="E83" i="10"/>
  <c r="E84" i="10"/>
  <c r="E85" i="10"/>
  <c r="E89" i="10"/>
  <c r="E93" i="10"/>
  <c r="E94" i="10"/>
  <c r="E95" i="10"/>
  <c r="E99" i="10"/>
  <c r="E100" i="10"/>
  <c r="E101" i="10"/>
  <c r="E102" i="10"/>
  <c r="E103" i="10"/>
  <c r="E104" i="10"/>
  <c r="D7" i="9"/>
  <c r="D8" i="9"/>
  <c r="D9" i="9"/>
  <c r="D10" i="9"/>
  <c r="D12" i="9"/>
  <c r="D13" i="9"/>
  <c r="D14" i="9"/>
  <c r="D15" i="9"/>
  <c r="D16" i="9"/>
  <c r="D17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E43" i="9"/>
  <c r="E44" i="9"/>
  <c r="E45" i="9"/>
  <c r="E46" i="9"/>
  <c r="E47" i="9"/>
  <c r="E66" i="9"/>
  <c r="E70" i="9"/>
  <c r="E79" i="9"/>
  <c r="E80" i="9"/>
  <c r="E81" i="9"/>
  <c r="E82" i="9"/>
  <c r="E83" i="9"/>
  <c r="E84" i="9"/>
  <c r="E85" i="9"/>
  <c r="E86" i="9"/>
  <c r="E90" i="9"/>
  <c r="E91" i="9"/>
  <c r="E92" i="9"/>
  <c r="E93" i="9"/>
  <c r="E94" i="9"/>
  <c r="E95" i="9"/>
  <c r="E96" i="9"/>
  <c r="E100" i="9"/>
  <c r="E101" i="9"/>
  <c r="E102" i="9"/>
  <c r="E103" i="9"/>
  <c r="E104" i="9"/>
  <c r="E105" i="9"/>
  <c r="D7" i="8"/>
  <c r="D8" i="8"/>
  <c r="D9" i="8"/>
  <c r="D12" i="8"/>
  <c r="D13" i="8"/>
  <c r="D14" i="8"/>
  <c r="D15" i="8"/>
  <c r="D16" i="8"/>
  <c r="D17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E44" i="8"/>
  <c r="E45" i="8"/>
  <c r="E46" i="8"/>
  <c r="E47" i="8"/>
  <c r="E48" i="8"/>
  <c r="E65" i="8"/>
  <c r="E69" i="8"/>
  <c r="E78" i="8"/>
  <c r="E79" i="8"/>
  <c r="E80" i="8"/>
  <c r="E81" i="8"/>
  <c r="E82" i="8"/>
  <c r="E83" i="8"/>
  <c r="E84" i="8"/>
  <c r="E85" i="8"/>
  <c r="E89" i="8"/>
  <c r="E90" i="8"/>
  <c r="E91" i="8"/>
  <c r="E92" i="8"/>
  <c r="E93" i="8"/>
  <c r="E94" i="8"/>
  <c r="E95" i="8"/>
  <c r="E99" i="8"/>
  <c r="E100" i="8"/>
  <c r="E101" i="8"/>
  <c r="E102" i="8"/>
  <c r="E103" i="8"/>
  <c r="E104" i="8"/>
  <c r="D7" i="7"/>
  <c r="D8" i="7"/>
  <c r="D9" i="7"/>
  <c r="D10" i="7"/>
  <c r="D12" i="7"/>
  <c r="D13" i="7"/>
  <c r="D14" i="7"/>
  <c r="D15" i="7"/>
  <c r="D16" i="7"/>
  <c r="D17" i="7"/>
  <c r="E43" i="7"/>
  <c r="E44" i="7"/>
  <c r="E45" i="7"/>
  <c r="E46" i="7"/>
  <c r="E47" i="7"/>
  <c r="E56" i="7"/>
  <c r="E60" i="7"/>
  <c r="E77" i="7"/>
  <c r="E78" i="7"/>
  <c r="E79" i="7"/>
  <c r="E80" i="7"/>
  <c r="E81" i="7"/>
  <c r="E82" i="7"/>
  <c r="E83" i="7"/>
  <c r="E84" i="7"/>
  <c r="E88" i="7"/>
  <c r="E89" i="7"/>
  <c r="E90" i="7"/>
  <c r="E91" i="7"/>
  <c r="E92" i="7"/>
  <c r="E93" i="7"/>
  <c r="E94" i="7"/>
  <c r="E98" i="7"/>
  <c r="E99" i="7"/>
  <c r="E100" i="7"/>
  <c r="E101" i="7"/>
  <c r="E102" i="7"/>
  <c r="E103" i="7"/>
  <c r="D7" i="6"/>
  <c r="D8" i="6"/>
  <c r="D9" i="6"/>
  <c r="D10" i="6"/>
  <c r="D11" i="6"/>
  <c r="D12" i="6"/>
  <c r="D13" i="6"/>
  <c r="D14" i="6"/>
  <c r="D15" i="6"/>
  <c r="D16" i="6"/>
  <c r="D21" i="6"/>
  <c r="D22" i="6"/>
  <c r="D23" i="6"/>
  <c r="D24" i="6"/>
  <c r="D25" i="6"/>
  <c r="D26" i="6"/>
  <c r="D27" i="6"/>
  <c r="D28" i="6"/>
  <c r="D29" i="6"/>
  <c r="D30" i="6"/>
  <c r="D31" i="6"/>
  <c r="D32" i="6"/>
  <c r="E41" i="6"/>
  <c r="E42" i="6"/>
  <c r="E43" i="6"/>
  <c r="E44" i="6"/>
  <c r="E45" i="6"/>
  <c r="E68" i="6"/>
  <c r="E69" i="6"/>
  <c r="E76" i="6"/>
  <c r="E77" i="6"/>
  <c r="E78" i="6"/>
  <c r="E79" i="6"/>
  <c r="E80" i="6"/>
  <c r="E81" i="6"/>
  <c r="E82" i="6"/>
  <c r="E83" i="6"/>
  <c r="E87" i="6"/>
  <c r="E88" i="6"/>
  <c r="E89" i="6"/>
  <c r="E90" i="6"/>
  <c r="E91" i="6"/>
  <c r="E92" i="6"/>
  <c r="E93" i="6"/>
  <c r="E97" i="6"/>
  <c r="E98" i="6"/>
  <c r="E99" i="6"/>
  <c r="E100" i="6"/>
  <c r="E101" i="6"/>
  <c r="E102" i="6"/>
  <c r="D7" i="5"/>
  <c r="D8" i="5"/>
  <c r="D9" i="5"/>
  <c r="D10" i="5"/>
  <c r="D11" i="5"/>
  <c r="D12" i="5"/>
  <c r="D13" i="5"/>
  <c r="D14" i="5"/>
  <c r="D15" i="5"/>
  <c r="D16" i="5"/>
  <c r="D21" i="5"/>
  <c r="D22" i="5"/>
  <c r="D23" i="5"/>
  <c r="D24" i="5"/>
  <c r="D25" i="5"/>
  <c r="D26" i="5"/>
  <c r="D27" i="5"/>
  <c r="D28" i="5"/>
  <c r="D29" i="5"/>
  <c r="D30" i="5"/>
  <c r="D31" i="5"/>
  <c r="D32" i="5"/>
  <c r="E41" i="5"/>
  <c r="E42" i="5"/>
  <c r="E43" i="5"/>
  <c r="E44" i="5"/>
  <c r="E45" i="5"/>
  <c r="E62" i="5"/>
  <c r="E65" i="5"/>
  <c r="E75" i="5"/>
  <c r="E76" i="5"/>
  <c r="E77" i="5"/>
  <c r="E78" i="5"/>
  <c r="E79" i="5"/>
  <c r="E80" i="5"/>
  <c r="E81" i="5"/>
  <c r="E82" i="5"/>
  <c r="E86" i="5"/>
  <c r="E87" i="5"/>
  <c r="E88" i="5"/>
  <c r="E89" i="5"/>
  <c r="E90" i="5"/>
  <c r="E91" i="5"/>
  <c r="E92" i="5"/>
  <c r="E96" i="5"/>
  <c r="E97" i="5"/>
  <c r="E98" i="5"/>
  <c r="E99" i="5"/>
  <c r="E100" i="5"/>
  <c r="E101" i="5"/>
  <c r="D7" i="4"/>
  <c r="D14" i="4"/>
  <c r="D8" i="4"/>
  <c r="D9" i="4"/>
  <c r="D10" i="4"/>
  <c r="D11" i="4"/>
  <c r="D12" i="4"/>
  <c r="D21" i="4"/>
  <c r="D30" i="4"/>
  <c r="D22" i="4"/>
  <c r="D23" i="4"/>
  <c r="D24" i="4"/>
  <c r="D25" i="4"/>
  <c r="D26" i="4"/>
  <c r="D27" i="4"/>
  <c r="D28" i="4"/>
  <c r="E42" i="4"/>
  <c r="E43" i="4"/>
  <c r="E44" i="4"/>
  <c r="E45" i="4"/>
  <c r="E46" i="4"/>
  <c r="E64" i="4"/>
  <c r="E67" i="4"/>
  <c r="E68" i="4"/>
  <c r="E77" i="4"/>
  <c r="E78" i="4"/>
  <c r="E79" i="4"/>
  <c r="E80" i="4"/>
  <c r="E81" i="4"/>
  <c r="E82" i="4"/>
  <c r="E83" i="4"/>
  <c r="E84" i="4"/>
  <c r="E88" i="4"/>
  <c r="E89" i="4"/>
  <c r="E90" i="4"/>
  <c r="E91" i="4"/>
  <c r="E92" i="4"/>
  <c r="E93" i="4"/>
  <c r="E94" i="4"/>
  <c r="E98" i="4"/>
  <c r="E99" i="4"/>
  <c r="E100" i="4"/>
  <c r="E101" i="4"/>
  <c r="E102" i="4"/>
  <c r="E103" i="4"/>
  <c r="E86" i="1"/>
  <c r="E87" i="1"/>
  <c r="E88" i="1"/>
  <c r="E89" i="1"/>
  <c r="E90" i="1"/>
  <c r="E91" i="1"/>
  <c r="E92" i="1"/>
  <c r="E96" i="1"/>
  <c r="E97" i="1"/>
  <c r="E98" i="1"/>
  <c r="E75" i="1"/>
  <c r="E76" i="1"/>
  <c r="E77" i="1"/>
  <c r="E78" i="1"/>
  <c r="E79" i="1"/>
  <c r="E80" i="1"/>
  <c r="E99" i="1"/>
  <c r="E100" i="1"/>
  <c r="E101" i="1"/>
  <c r="E81" i="1"/>
  <c r="E82" i="1"/>
  <c r="E67" i="1"/>
  <c r="E68" i="1"/>
  <c r="E41" i="1"/>
  <c r="E42" i="1"/>
  <c r="E43" i="1"/>
  <c r="E44" i="1"/>
  <c r="E45" i="1"/>
  <c r="D21" i="1"/>
  <c r="D22" i="1"/>
  <c r="D23" i="1"/>
  <c r="D24" i="1"/>
  <c r="D28" i="1"/>
  <c r="D29" i="1"/>
  <c r="D30" i="1"/>
  <c r="D31" i="1"/>
  <c r="D32" i="1"/>
  <c r="D7" i="1"/>
  <c r="D8" i="1"/>
  <c r="D9" i="1"/>
  <c r="D10" i="1"/>
  <c r="D12" i="1"/>
  <c r="D13" i="1"/>
  <c r="D11" i="1"/>
  <c r="D14" i="1"/>
  <c r="D15" i="1"/>
  <c r="D16" i="1"/>
  <c r="E66" i="5"/>
  <c r="E67" i="5"/>
  <c r="E68" i="5"/>
  <c r="E61" i="7"/>
  <c r="E62" i="7"/>
  <c r="E70" i="8"/>
  <c r="E71" i="8"/>
  <c r="E71" i="9"/>
  <c r="E72" i="9"/>
  <c r="E70" i="10"/>
  <c r="E71" i="10"/>
  <c r="E69" i="11"/>
  <c r="E70" i="11"/>
  <c r="E68" i="12"/>
  <c r="E69" i="12"/>
  <c r="E69" i="13"/>
  <c r="E70" i="13"/>
  <c r="E68" i="14"/>
  <c r="E69" i="14"/>
  <c r="E69" i="4"/>
  <c r="E70" i="4"/>
  <c r="D31" i="4"/>
  <c r="D32" i="4"/>
  <c r="D15" i="4"/>
  <c r="D16" i="4"/>
</calcChain>
</file>

<file path=xl/sharedStrings.xml><?xml version="1.0" encoding="utf-8"?>
<sst xmlns="http://schemas.openxmlformats.org/spreadsheetml/2006/main" count="2243" uniqueCount="106">
  <si>
    <t>UNIDAD SPRINTER</t>
  </si>
  <si>
    <t>MOTOR 612</t>
  </si>
  <si>
    <t>CANT.</t>
  </si>
  <si>
    <t>PRECIO UNITARIO</t>
  </si>
  <si>
    <t>PRECIO TOTAL</t>
  </si>
  <si>
    <t>LTS. ACEITE DE MOTOR</t>
  </si>
  <si>
    <t>FILTRO DE ACEITE</t>
  </si>
  <si>
    <t xml:space="preserve">MANTENIMIENTO A </t>
  </si>
  <si>
    <t>KMS.</t>
  </si>
  <si>
    <t>FILTRO DE COMBUSTIBLE</t>
  </si>
  <si>
    <t>FILTRO DE AIRE</t>
  </si>
  <si>
    <t>MATERIALES VARIOS</t>
  </si>
  <si>
    <t>MANO DE OBRA</t>
  </si>
  <si>
    <t>TEST BREVE</t>
  </si>
  <si>
    <t>SUBTOTAL</t>
  </si>
  <si>
    <t>IVA</t>
  </si>
  <si>
    <t>TOTAL</t>
  </si>
  <si>
    <t>MANTENIMIENTO B</t>
  </si>
  <si>
    <t>FILTRO DE A/C</t>
  </si>
  <si>
    <t>ACEITE DE DIFERENCIAL</t>
  </si>
  <si>
    <t>BANDA DE MOTOR</t>
  </si>
  <si>
    <t>BANDA DE A/C</t>
  </si>
  <si>
    <t>SERVICIOS EXTRAS</t>
  </si>
  <si>
    <t>260,000 KM</t>
  </si>
  <si>
    <t>60,000 KM</t>
  </si>
  <si>
    <t>CADA SERVICIO</t>
  </si>
  <si>
    <t>CONECTOR DE DISTANCIAMIENTO</t>
  </si>
  <si>
    <t>BALATAS DELANTERAS</t>
  </si>
  <si>
    <t>DISCOS</t>
  </si>
  <si>
    <t>SENSORES</t>
  </si>
  <si>
    <t>45,000 KM</t>
  </si>
  <si>
    <t>CAMBIO DE BANDAS</t>
  </si>
  <si>
    <t>BALATAS TRASERAS</t>
  </si>
  <si>
    <t>CAMBIO DE BALATAS TRAS Y DEL Y DISCOS</t>
  </si>
  <si>
    <t xml:space="preserve">CAMBIO DE BALATAS TRAS Y DEL </t>
  </si>
  <si>
    <t>CAMBIO DE BALATAS Y DISCOS</t>
  </si>
  <si>
    <t>CAMBIO DE BALATAS</t>
  </si>
  <si>
    <t>SERVICIO DE LAVADO DE UNIDAD</t>
  </si>
  <si>
    <t>MODELO 2004</t>
  </si>
  <si>
    <t xml:space="preserve">MODELO 2003 </t>
  </si>
  <si>
    <t>MODELO 2005</t>
  </si>
  <si>
    <t>MODELO 2006</t>
  </si>
  <si>
    <t>MOTOR 647</t>
  </si>
  <si>
    <t>MODELO 2007</t>
  </si>
  <si>
    <t>MODELO 2008</t>
  </si>
  <si>
    <t>MODELO 2009</t>
  </si>
  <si>
    <t>MODELO 2010</t>
  </si>
  <si>
    <t>MODELO 2011</t>
  </si>
  <si>
    <t>MOTOR 646</t>
  </si>
  <si>
    <t>MODELO 2012</t>
  </si>
  <si>
    <t>MOTOR 651</t>
  </si>
  <si>
    <t>MODELO 2013</t>
  </si>
  <si>
    <t>MODELO 2014</t>
  </si>
  <si>
    <t>SERVICIO DE ESCANEO</t>
  </si>
  <si>
    <t>CAMBIO DE ANTICONGELANTE</t>
  </si>
  <si>
    <t>ANTICONGELANTE</t>
  </si>
  <si>
    <t>MA</t>
  </si>
  <si>
    <t>MB</t>
  </si>
  <si>
    <t>SE</t>
  </si>
  <si>
    <t>CLF</t>
  </si>
  <si>
    <t>CA</t>
  </si>
  <si>
    <t>ATA</t>
  </si>
  <si>
    <t>ROB</t>
  </si>
  <si>
    <t>CBYD</t>
  </si>
  <si>
    <t>CBDA</t>
  </si>
  <si>
    <t>SIMULADOR</t>
  </si>
  <si>
    <t>PROCEDIMIENTO PARA SIMULADOR</t>
  </si>
  <si>
    <t>MONTO</t>
  </si>
  <si>
    <t>VA</t>
  </si>
  <si>
    <t>MANTENIMIENTO A</t>
  </si>
  <si>
    <t>TRATAMIENTO PARA DIESEL</t>
  </si>
  <si>
    <t>CBA</t>
  </si>
  <si>
    <t xml:space="preserve">CBA </t>
  </si>
  <si>
    <t>DESCRIPCIÓN</t>
  </si>
  <si>
    <t>PASO 1: EN LA CELDA DE CÓDIGO SELECCIONAR EL CÓDIGO DEL TRABAJO A REALIZAR (COLOR NARANJA)</t>
  </si>
  <si>
    <t>CÓDIGO</t>
  </si>
  <si>
    <t>AUTOMÁTICAMENTE APARECERÁ LA DESCRIPCIÓN Y EL MONTO</t>
  </si>
  <si>
    <t>ACEITE DE TRANSMISIÓN STD</t>
  </si>
  <si>
    <t>CAMBIO DE LÍQUIDO DE FRENOS</t>
  </si>
  <si>
    <t>LÍQUIDO DE FRENOS</t>
  </si>
  <si>
    <t>KILÓMETROS</t>
  </si>
  <si>
    <t>PRECIOS MÁS IVA</t>
  </si>
  <si>
    <t>AFINACIÓN TRANSMISIÓN AUT</t>
  </si>
  <si>
    <t>AFINACIÓN DE TRANSMISIÓN AUTOMÁTICA</t>
  </si>
  <si>
    <t>ACEITE TRANSMISIÓN AUTOMÁTICA</t>
  </si>
  <si>
    <t>AFINACIÓN TRANSMISIÓN AUTOMÁTICA</t>
  </si>
  <si>
    <t>REVISIÓN OPCIONAL DE BALATAS</t>
  </si>
  <si>
    <t>REVISIÓN FRENOS</t>
  </si>
  <si>
    <t>REVISIÓN OPCIONAL DE FRENOS</t>
  </si>
  <si>
    <t>ACEITE SINTÉTICO 5W40</t>
  </si>
  <si>
    <t>MÁS IVA</t>
  </si>
  <si>
    <t>$117.60 POR LITRO</t>
  </si>
  <si>
    <t>30,000---90,000---150,000---210,000----270,000----330,000---390,000</t>
  </si>
  <si>
    <t>LTS. ACEITE DE MOTOR SINTETICO</t>
  </si>
  <si>
    <t>TD</t>
  </si>
  <si>
    <t>TRATAMIENTO DIESEL</t>
  </si>
  <si>
    <t>96,000---192,000---288,000----384,000</t>
  </si>
  <si>
    <t>16,000--32,000--48,000--64,000--80,000--112,000--128,000--144,000--160,000</t>
  </si>
  <si>
    <t>120,000---240,000---360,000</t>
  </si>
  <si>
    <t>LGSC</t>
  </si>
  <si>
    <t>LAVADO GENERAL SPRINTER CARGA</t>
  </si>
  <si>
    <t>LGSP</t>
  </si>
  <si>
    <t>LAVADO GENERAL SPRINTER PASAJEROS</t>
  </si>
  <si>
    <t>LCM</t>
  </si>
  <si>
    <t>LAVADO CARROCERIA Y MOTOR</t>
  </si>
  <si>
    <t>LAVADO CARROCERÍA Y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</si>
</sst>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&quot;$&quot;#,##0.00;[Red]\-&quot;$&quot;#,##0.00"/>
    <numFmt numFmtId="172" formatCode="&quot;$&quot;#,##0.00"/>
  </numFmts>
  <fonts count="22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4"/>
      <name val="Helvetica"/>
      <family val="2"/>
    </font>
    <font>
      <b/>
      <sz val="18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6"/>
      <name val="Helvetica"/>
      <family val="2"/>
    </font>
    <font>
      <b/>
      <sz val="8"/>
      <name val="Helvetica"/>
      <family val="2"/>
    </font>
    <font>
      <b/>
      <sz val="10"/>
      <name val="Arial"/>
    </font>
    <font>
      <sz val="10"/>
      <name val="Arial"/>
    </font>
    <font>
      <b/>
      <sz val="14"/>
      <name val="Arial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4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/>
    <xf numFmtId="0" fontId="3" fillId="3" borderId="1" xfId="0" applyFont="1" applyFill="1" applyBorder="1"/>
    <xf numFmtId="0" fontId="3" fillId="2" borderId="0" xfId="0" applyFont="1" applyFill="1" applyBorder="1" applyAlignment="1">
      <alignment horizontal="center"/>
    </xf>
    <xf numFmtId="172" fontId="3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72" fontId="3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172" fontId="3" fillId="2" borderId="5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3" fillId="3" borderId="6" xfId="0" applyFont="1" applyFill="1" applyBorder="1"/>
    <xf numFmtId="172" fontId="3" fillId="3" borderId="8" xfId="0" applyNumberFormat="1" applyFont="1" applyFill="1" applyBorder="1" applyAlignment="1">
      <alignment horizontal="center"/>
    </xf>
    <xf numFmtId="172" fontId="3" fillId="3" borderId="9" xfId="0" applyNumberFormat="1" applyFont="1" applyFill="1" applyBorder="1" applyAlignment="1">
      <alignment horizontal="center"/>
    </xf>
    <xf numFmtId="0" fontId="3" fillId="3" borderId="13" xfId="0" applyFont="1" applyFill="1" applyBorder="1"/>
    <xf numFmtId="0" fontId="3" fillId="3" borderId="1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3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7" fontId="3" fillId="4" borderId="16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7" fontId="3" fillId="2" borderId="23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3" borderId="18" xfId="0" applyFill="1" applyBorder="1"/>
    <xf numFmtId="0" fontId="0" fillId="3" borderId="19" xfId="0" applyFill="1" applyBorder="1"/>
    <xf numFmtId="0" fontId="3" fillId="2" borderId="2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4" fillId="6" borderId="2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172" fontId="12" fillId="3" borderId="1" xfId="0" applyNumberFormat="1" applyFont="1" applyFill="1" applyBorder="1" applyAlignment="1">
      <alignment horizontal="center"/>
    </xf>
    <xf numFmtId="172" fontId="12" fillId="3" borderId="8" xfId="0" applyNumberFormat="1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/>
    </xf>
    <xf numFmtId="172" fontId="12" fillId="7" borderId="12" xfId="0" applyNumberFormat="1" applyFont="1" applyFill="1" applyBorder="1" applyAlignment="1">
      <alignment horizontal="center"/>
    </xf>
    <xf numFmtId="172" fontId="12" fillId="7" borderId="8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172" fontId="12" fillId="3" borderId="9" xfId="0" applyNumberFormat="1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172" fontId="12" fillId="7" borderId="9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2" fillId="4" borderId="15" xfId="0" applyFont="1" applyFill="1" applyBorder="1" applyAlignment="1">
      <alignment horizontal="center"/>
    </xf>
    <xf numFmtId="167" fontId="12" fillId="4" borderId="16" xfId="0" applyNumberFormat="1" applyFont="1" applyFill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12" fillId="4" borderId="6" xfId="0" applyFont="1" applyFill="1" applyBorder="1" applyAlignment="1">
      <alignment horizontal="center"/>
    </xf>
    <xf numFmtId="167" fontId="12" fillId="4" borderId="1" xfId="0" applyNumberFormat="1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72" fontId="12" fillId="2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3" fontId="9" fillId="3" borderId="24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167" fontId="12" fillId="3" borderId="14" xfId="0" applyNumberFormat="1" applyFont="1" applyFill="1" applyBorder="1" applyAlignment="1">
      <alignment horizontal="center" vertical="center" wrapText="1"/>
    </xf>
    <xf numFmtId="3" fontId="9" fillId="2" borderId="23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167" fontId="12" fillId="2" borderId="23" xfId="0" applyNumberFormat="1" applyFont="1" applyFill="1" applyBorder="1" applyAlignment="1">
      <alignment horizontal="center"/>
    </xf>
    <xf numFmtId="3" fontId="9" fillId="3" borderId="15" xfId="0" applyNumberFormat="1" applyFont="1" applyFill="1" applyBorder="1" applyAlignment="1">
      <alignment horizontal="center"/>
    </xf>
    <xf numFmtId="172" fontId="11" fillId="2" borderId="1" xfId="0" applyNumberFormat="1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 vertical="center" wrapText="1"/>
    </xf>
    <xf numFmtId="0" fontId="12" fillId="6" borderId="2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/>
    </xf>
    <xf numFmtId="0" fontId="12" fillId="4" borderId="37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2" fillId="4" borderId="38" xfId="0" applyFont="1" applyFill="1" applyBorder="1" applyAlignment="1">
      <alignment horizontal="center"/>
    </xf>
    <xf numFmtId="172" fontId="12" fillId="2" borderId="1" xfId="0" applyNumberFormat="1" applyFont="1" applyFill="1" applyBorder="1" applyAlignment="1">
      <alignment horizontal="center"/>
    </xf>
    <xf numFmtId="172" fontId="12" fillId="2" borderId="5" xfId="0" applyNumberFormat="1" applyFont="1" applyFill="1" applyBorder="1" applyAlignment="1">
      <alignment horizontal="center"/>
    </xf>
    <xf numFmtId="167" fontId="12" fillId="4" borderId="36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167" fontId="12" fillId="4" borderId="11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167" fontId="12" fillId="3" borderId="1" xfId="0" applyNumberFormat="1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172" fontId="12" fillId="3" borderId="5" xfId="0" applyNumberFormat="1" applyFont="1" applyFill="1" applyBorder="1" applyAlignment="1">
      <alignment horizontal="center"/>
    </xf>
    <xf numFmtId="172" fontId="12" fillId="3" borderId="39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167" fontId="12" fillId="4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2" fillId="3" borderId="40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172" fontId="12" fillId="3" borderId="14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15" xfId="0" applyFont="1" applyFill="1" applyBorder="1" applyAlignment="1">
      <alignment horizontal="center"/>
    </xf>
    <xf numFmtId="172" fontId="12" fillId="3" borderId="34" xfId="0" applyNumberFormat="1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172" fontId="12" fillId="2" borderId="41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0" fillId="4" borderId="3" xfId="0" applyFill="1" applyBorder="1"/>
    <xf numFmtId="0" fontId="12" fillId="7" borderId="6" xfId="0" applyFont="1" applyFill="1" applyBorder="1" applyAlignment="1" applyProtection="1">
      <alignment horizontal="center"/>
      <protection locked="0"/>
    </xf>
    <xf numFmtId="167" fontId="11" fillId="2" borderId="0" xfId="0" applyNumberFormat="1" applyFont="1" applyFill="1" applyAlignment="1">
      <alignment horizontal="center"/>
    </xf>
    <xf numFmtId="167" fontId="0" fillId="2" borderId="0" xfId="0" applyNumberFormat="1" applyFill="1"/>
    <xf numFmtId="167" fontId="0" fillId="2" borderId="0" xfId="0" applyNumberFormat="1" applyFill="1" applyAlignment="1">
      <alignment horizontal="center"/>
    </xf>
    <xf numFmtId="167" fontId="12" fillId="3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21" xfId="0" applyFont="1" applyFill="1" applyBorder="1" applyAlignment="1">
      <alignment horizontal="center"/>
    </xf>
    <xf numFmtId="167" fontId="12" fillId="2" borderId="1" xfId="0" applyNumberFormat="1" applyFont="1" applyFill="1" applyBorder="1" applyAlignment="1">
      <alignment horizontal="center"/>
    </xf>
    <xf numFmtId="167" fontId="12" fillId="2" borderId="2" xfId="0" applyNumberFormat="1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72" fontId="18" fillId="2" borderId="1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172" fontId="18" fillId="2" borderId="5" xfId="0" applyNumberFormat="1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167" fontId="21" fillId="2" borderId="0" xfId="0" applyNumberFormat="1" applyFont="1" applyFill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72" fontId="12" fillId="3" borderId="17" xfId="0" applyNumberFormat="1" applyFont="1" applyFill="1" applyBorder="1" applyAlignment="1">
      <alignment horizontal="center"/>
    </xf>
    <xf numFmtId="172" fontId="12" fillId="3" borderId="12" xfId="0" applyNumberFormat="1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167" fontId="12" fillId="3" borderId="16" xfId="0" applyNumberFormat="1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18" xfId="0" applyFont="1" applyFill="1" applyBorder="1" applyAlignment="1">
      <alignment horizontal="center"/>
    </xf>
    <xf numFmtId="167" fontId="12" fillId="3" borderId="14" xfId="0" applyNumberFormat="1" applyFont="1" applyFill="1" applyBorder="1" applyAlignment="1">
      <alignment horizontal="center"/>
    </xf>
    <xf numFmtId="3" fontId="9" fillId="3" borderId="49" xfId="0" applyNumberFormat="1" applyFont="1" applyFill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167" fontId="12" fillId="3" borderId="48" xfId="0" applyNumberFormat="1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 vertical="center" wrapText="1"/>
    </xf>
    <xf numFmtId="3" fontId="9" fillId="3" borderId="40" xfId="0" applyNumberFormat="1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4" fillId="6" borderId="43" xfId="0" applyFont="1" applyFill="1" applyBorder="1" applyAlignment="1">
      <alignment horizontal="center"/>
    </xf>
    <xf numFmtId="3" fontId="9" fillId="3" borderId="29" xfId="0" applyNumberFormat="1" applyFont="1" applyFill="1" applyBorder="1" applyAlignment="1">
      <alignment horizontal="center"/>
    </xf>
    <xf numFmtId="3" fontId="9" fillId="3" borderId="20" xfId="0" applyNumberFormat="1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2" fillId="7" borderId="51" xfId="0" applyFont="1" applyFill="1" applyBorder="1" applyAlignment="1">
      <alignment horizontal="center" vertical="center" wrapText="1"/>
    </xf>
    <xf numFmtId="0" fontId="14" fillId="6" borderId="52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 wrapText="1"/>
    </xf>
    <xf numFmtId="0" fontId="12" fillId="3" borderId="40" xfId="0" applyFont="1" applyFill="1" applyBorder="1" applyAlignment="1">
      <alignment horizontal="center"/>
    </xf>
    <xf numFmtId="167" fontId="12" fillId="3" borderId="11" xfId="0" applyNumberFormat="1" applyFont="1" applyFill="1" applyBorder="1" applyAlignment="1">
      <alignment horizontal="center"/>
    </xf>
    <xf numFmtId="0" fontId="14" fillId="6" borderId="5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3" fontId="9" fillId="3" borderId="29" xfId="0" applyNumberFormat="1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167" fontId="12" fillId="3" borderId="30" xfId="0" applyNumberFormat="1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 applyProtection="1">
      <alignment horizontal="center"/>
      <protection locked="0"/>
    </xf>
    <xf numFmtId="0" fontId="12" fillId="7" borderId="34" xfId="0" applyFont="1" applyFill="1" applyBorder="1" applyAlignment="1">
      <alignment horizontal="center"/>
    </xf>
    <xf numFmtId="172" fontId="12" fillId="7" borderId="17" xfId="0" applyNumberFormat="1" applyFont="1" applyFill="1" applyBorder="1" applyAlignment="1">
      <alignment horizontal="center"/>
    </xf>
    <xf numFmtId="0" fontId="12" fillId="7" borderId="24" xfId="0" applyFont="1" applyFill="1" applyBorder="1" applyAlignment="1" applyProtection="1">
      <alignment horizontal="center"/>
      <protection locked="0"/>
    </xf>
    <xf numFmtId="0" fontId="12" fillId="7" borderId="54" xfId="0" applyFont="1" applyFill="1" applyBorder="1" applyAlignment="1">
      <alignment horizontal="center"/>
    </xf>
    <xf numFmtId="172" fontId="12" fillId="7" borderId="50" xfId="0" applyNumberFormat="1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 vertical="center" wrapText="1"/>
    </xf>
    <xf numFmtId="172" fontId="12" fillId="7" borderId="3" xfId="0" applyNumberFormat="1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24" xfId="0" applyFont="1" applyFill="1" applyBorder="1" applyAlignment="1">
      <alignment horizontal="center"/>
    </xf>
    <xf numFmtId="0" fontId="12" fillId="7" borderId="39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/>
    </xf>
    <xf numFmtId="0" fontId="12" fillId="7" borderId="43" xfId="0" applyFont="1" applyFill="1" applyBorder="1" applyAlignment="1">
      <alignment horizontal="center"/>
    </xf>
    <xf numFmtId="0" fontId="12" fillId="7" borderId="44" xfId="0" applyFont="1" applyFill="1" applyBorder="1" applyAlignment="1">
      <alignment horizontal="center"/>
    </xf>
    <xf numFmtId="0" fontId="13" fillId="7" borderId="27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45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/>
    </xf>
    <xf numFmtId="0" fontId="12" fillId="4" borderId="31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3" fontId="12" fillId="4" borderId="51" xfId="0" applyNumberFormat="1" applyFont="1" applyFill="1" applyBorder="1" applyAlignment="1">
      <alignment horizontal="center"/>
    </xf>
    <xf numFmtId="3" fontId="12" fillId="4" borderId="44" xfId="0" applyNumberFormat="1" applyFont="1" applyFill="1" applyBorder="1" applyAlignment="1">
      <alignment horizontal="center"/>
    </xf>
    <xf numFmtId="3" fontId="9" fillId="4" borderId="51" xfId="0" applyNumberFormat="1" applyFont="1" applyFill="1" applyBorder="1" applyAlignment="1">
      <alignment horizontal="center"/>
    </xf>
    <xf numFmtId="3" fontId="9" fillId="4" borderId="44" xfId="0" applyNumberFormat="1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4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43" xfId="0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12" fillId="4" borderId="51" xfId="0" applyFont="1" applyFill="1" applyBorder="1" applyAlignment="1">
      <alignment horizontal="center"/>
    </xf>
    <xf numFmtId="0" fontId="12" fillId="4" borderId="44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2" fillId="3" borderId="50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3" fontId="9" fillId="4" borderId="34" xfId="0" applyNumberFormat="1" applyFont="1" applyFill="1" applyBorder="1" applyAlignment="1">
      <alignment horizontal="center"/>
    </xf>
    <xf numFmtId="3" fontId="9" fillId="4" borderId="35" xfId="0" applyNumberFormat="1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13" fillId="4" borderId="34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3" fontId="12" fillId="4" borderId="34" xfId="0" applyNumberFormat="1" applyFont="1" applyFill="1" applyBorder="1" applyAlignment="1">
      <alignment horizontal="center"/>
    </xf>
    <xf numFmtId="3" fontId="12" fillId="4" borderId="35" xfId="0" applyNumberFormat="1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7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24" xfId="0" applyFont="1" applyFill="1" applyBorder="1"/>
    <xf numFmtId="0" fontId="3" fillId="3" borderId="14" xfId="0" applyFont="1" applyFill="1" applyBorder="1"/>
    <xf numFmtId="172" fontId="3" fillId="3" borderId="1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72" fontId="3" fillId="3" borderId="17" xfId="0" applyNumberFormat="1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167" fontId="3" fillId="4" borderId="14" xfId="0" applyNumberFormat="1" applyFont="1" applyFill="1" applyBorder="1" applyAlignment="1">
      <alignment horizontal="center"/>
    </xf>
    <xf numFmtId="0" fontId="0" fillId="4" borderId="45" xfId="0" applyFill="1" applyBorder="1"/>
    <xf numFmtId="0" fontId="8" fillId="6" borderId="43" xfId="0" applyFont="1" applyFill="1" applyBorder="1" applyAlignment="1">
      <alignment horizontal="center"/>
    </xf>
    <xf numFmtId="0" fontId="3" fillId="4" borderId="51" xfId="0" applyFont="1" applyFill="1" applyBorder="1" applyAlignment="1"/>
    <xf numFmtId="0" fontId="3" fillId="4" borderId="44" xfId="0" applyFont="1" applyFill="1" applyBorder="1" applyAlignment="1"/>
    <xf numFmtId="0" fontId="4" fillId="3" borderId="1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/>
    <xf numFmtId="0" fontId="3" fillId="4" borderId="3" xfId="0" applyFont="1" applyFill="1" applyBorder="1" applyAlignment="1"/>
    <xf numFmtId="0" fontId="3" fillId="3" borderId="46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3" fontId="4" fillId="3" borderId="29" xfId="0" applyNumberFormat="1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167" fontId="3" fillId="3" borderId="30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3" fontId="4" fillId="3" borderId="29" xfId="0" applyNumberFormat="1" applyFont="1" applyFill="1" applyBorder="1" applyAlignment="1">
      <alignment horizontal="center"/>
    </xf>
    <xf numFmtId="3" fontId="3" fillId="4" borderId="51" xfId="0" applyNumberFormat="1" applyFont="1" applyFill="1" applyBorder="1" applyAlignment="1">
      <alignment horizontal="center"/>
    </xf>
    <xf numFmtId="3" fontId="3" fillId="4" borderId="44" xfId="0" applyNumberFormat="1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4" borderId="44" xfId="0" applyFont="1" applyFill="1" applyBorder="1" applyAlignment="1">
      <alignment horizontal="center"/>
    </xf>
    <xf numFmtId="0" fontId="0" fillId="8" borderId="0" xfId="0" applyFill="1"/>
    <xf numFmtId="0" fontId="0" fillId="9" borderId="0" xfId="0" applyFill="1"/>
    <xf numFmtId="0" fontId="0" fillId="9" borderId="0" xfId="0" applyFill="1" applyAlignment="1">
      <alignment horizontal="center" vertical="center" wrapText="1"/>
    </xf>
    <xf numFmtId="0" fontId="0" fillId="4" borderId="50" xfId="0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352425</xdr:colOff>
      <xdr:row>3</xdr:row>
      <xdr:rowOff>85725</xdr:rowOff>
    </xdr:to>
    <xdr:pic>
      <xdr:nvPicPr>
        <xdr:cNvPr id="1178" name="Picture 7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266700</xdr:colOff>
      <xdr:row>34</xdr:row>
      <xdr:rowOff>28575</xdr:rowOff>
    </xdr:from>
    <xdr:to>
      <xdr:col>3</xdr:col>
      <xdr:colOff>523875</xdr:colOff>
      <xdr:row>35</xdr:row>
      <xdr:rowOff>104775</xdr:rowOff>
    </xdr:to>
    <xdr:pic>
      <xdr:nvPicPr>
        <xdr:cNvPr id="1179" name="Picture 9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6296025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628650</xdr:colOff>
      <xdr:row>51</xdr:row>
      <xdr:rowOff>66675</xdr:rowOff>
    </xdr:from>
    <xdr:to>
      <xdr:col>5</xdr:col>
      <xdr:colOff>2676525</xdr:colOff>
      <xdr:row>61</xdr:row>
      <xdr:rowOff>57150</xdr:rowOff>
    </xdr:to>
    <xdr:pic>
      <xdr:nvPicPr>
        <xdr:cNvPr id="1180" name="Picture 10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9610725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26</xdr:row>
      <xdr:rowOff>19050</xdr:rowOff>
    </xdr:from>
    <xdr:to>
      <xdr:col>5</xdr:col>
      <xdr:colOff>2371725</xdr:colOff>
      <xdr:row>37</xdr:row>
      <xdr:rowOff>85725</xdr:rowOff>
    </xdr:to>
    <xdr:pic>
      <xdr:nvPicPr>
        <xdr:cNvPr id="1181" name="Picture 22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4819650"/>
          <a:ext cx="20478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247650</xdr:colOff>
      <xdr:row>3</xdr:row>
      <xdr:rowOff>19050</xdr:rowOff>
    </xdr:to>
    <xdr:pic>
      <xdr:nvPicPr>
        <xdr:cNvPr id="10471" name="Picture 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638175</xdr:colOff>
      <xdr:row>52</xdr:row>
      <xdr:rowOff>152400</xdr:rowOff>
    </xdr:from>
    <xdr:to>
      <xdr:col>6</xdr:col>
      <xdr:colOff>219075</xdr:colOff>
      <xdr:row>62</xdr:row>
      <xdr:rowOff>152400</xdr:rowOff>
    </xdr:to>
    <xdr:pic>
      <xdr:nvPicPr>
        <xdr:cNvPr id="10472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9877425"/>
          <a:ext cx="2047875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70</xdr:row>
      <xdr:rowOff>95250</xdr:rowOff>
    </xdr:from>
    <xdr:to>
      <xdr:col>6</xdr:col>
      <xdr:colOff>304800</xdr:colOff>
      <xdr:row>79</xdr:row>
      <xdr:rowOff>142875</xdr:rowOff>
    </xdr:to>
    <xdr:pic>
      <xdr:nvPicPr>
        <xdr:cNvPr id="10473" name="Picture 4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3192125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19</xdr:row>
      <xdr:rowOff>95250</xdr:rowOff>
    </xdr:to>
    <xdr:sp macro="" textlink="">
      <xdr:nvSpPr>
        <xdr:cNvPr id="10474" name="AutoShape 8" descr="2Q=="/>
        <xdr:cNvSpPr>
          <a:spLocks noChangeAspect="1" noChangeArrowheads="1"/>
        </xdr:cNvSpPr>
      </xdr:nvSpPr>
      <xdr:spPr bwMode="auto">
        <a:xfrm>
          <a:off x="5029200" y="3333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10475" name="AutoShape 10" descr="9k="/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10476" name="AutoShape 11" descr="9k="/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333375</xdr:colOff>
      <xdr:row>36</xdr:row>
      <xdr:rowOff>19050</xdr:rowOff>
    </xdr:from>
    <xdr:to>
      <xdr:col>3</xdr:col>
      <xdr:colOff>628650</xdr:colOff>
      <xdr:row>37</xdr:row>
      <xdr:rowOff>114300</xdr:rowOff>
    </xdr:to>
    <xdr:pic>
      <xdr:nvPicPr>
        <xdr:cNvPr id="10477" name="Picture 1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6657975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247650</xdr:colOff>
      <xdr:row>3</xdr:row>
      <xdr:rowOff>19050</xdr:rowOff>
    </xdr:to>
    <xdr:pic>
      <xdr:nvPicPr>
        <xdr:cNvPr id="11527" name="Picture 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26</xdr:row>
      <xdr:rowOff>104775</xdr:rowOff>
    </xdr:from>
    <xdr:to>
      <xdr:col>5</xdr:col>
      <xdr:colOff>2314575</xdr:colOff>
      <xdr:row>37</xdr:row>
      <xdr:rowOff>161925</xdr:rowOff>
    </xdr:to>
    <xdr:pic>
      <xdr:nvPicPr>
        <xdr:cNvPr id="11528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953000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561975</xdr:colOff>
      <xdr:row>49</xdr:row>
      <xdr:rowOff>9525</xdr:rowOff>
    </xdr:from>
    <xdr:to>
      <xdr:col>6</xdr:col>
      <xdr:colOff>38100</xdr:colOff>
      <xdr:row>59</xdr:row>
      <xdr:rowOff>114300</xdr:rowOff>
    </xdr:to>
    <xdr:pic>
      <xdr:nvPicPr>
        <xdr:cNvPr id="11529" name="Picture 4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9067800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19</xdr:row>
      <xdr:rowOff>95250</xdr:rowOff>
    </xdr:to>
    <xdr:sp macro="" textlink="">
      <xdr:nvSpPr>
        <xdr:cNvPr id="11530" name="AutoShape 7" descr="2Q=="/>
        <xdr:cNvSpPr>
          <a:spLocks noChangeAspect="1" noChangeArrowheads="1"/>
        </xdr:cNvSpPr>
      </xdr:nvSpPr>
      <xdr:spPr bwMode="auto">
        <a:xfrm>
          <a:off x="5029200" y="332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314325</xdr:colOff>
      <xdr:row>36</xdr:row>
      <xdr:rowOff>0</xdr:rowOff>
    </xdr:from>
    <xdr:to>
      <xdr:col>3</xdr:col>
      <xdr:colOff>647700</xdr:colOff>
      <xdr:row>37</xdr:row>
      <xdr:rowOff>133350</xdr:rowOff>
    </xdr:to>
    <xdr:pic>
      <xdr:nvPicPr>
        <xdr:cNvPr id="11531" name="Picture 10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662940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19</xdr:row>
      <xdr:rowOff>95250</xdr:rowOff>
    </xdr:to>
    <xdr:sp macro="" textlink="">
      <xdr:nvSpPr>
        <xdr:cNvPr id="11532" name="AutoShape 11" descr="2Q=="/>
        <xdr:cNvSpPr>
          <a:spLocks noChangeAspect="1" noChangeArrowheads="1"/>
        </xdr:cNvSpPr>
      </xdr:nvSpPr>
      <xdr:spPr bwMode="auto">
        <a:xfrm>
          <a:off x="5029200" y="332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11533" name="AutoShape 12" descr="9k="/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11534" name="AutoShape 13" descr="9k="/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247650</xdr:colOff>
      <xdr:row>3</xdr:row>
      <xdr:rowOff>19050</xdr:rowOff>
    </xdr:to>
    <xdr:pic>
      <xdr:nvPicPr>
        <xdr:cNvPr id="12580" name="Picture 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647700</xdr:colOff>
      <xdr:row>54</xdr:row>
      <xdr:rowOff>9525</xdr:rowOff>
    </xdr:from>
    <xdr:to>
      <xdr:col>6</xdr:col>
      <xdr:colOff>171450</xdr:colOff>
      <xdr:row>64</xdr:row>
      <xdr:rowOff>19050</xdr:rowOff>
    </xdr:to>
    <xdr:pic>
      <xdr:nvPicPr>
        <xdr:cNvPr id="12581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10058400"/>
          <a:ext cx="2047875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70</xdr:row>
      <xdr:rowOff>47625</xdr:rowOff>
    </xdr:from>
    <xdr:to>
      <xdr:col>6</xdr:col>
      <xdr:colOff>247650</xdr:colOff>
      <xdr:row>79</xdr:row>
      <xdr:rowOff>95250</xdr:rowOff>
    </xdr:to>
    <xdr:pic>
      <xdr:nvPicPr>
        <xdr:cNvPr id="12582" name="Picture 4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3134975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12583" name="AutoShape 8" descr="Z"/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19</xdr:row>
      <xdr:rowOff>95250</xdr:rowOff>
    </xdr:to>
    <xdr:sp macro="" textlink="">
      <xdr:nvSpPr>
        <xdr:cNvPr id="12584" name="AutoShape 11" descr="2Q=="/>
        <xdr:cNvSpPr>
          <a:spLocks noChangeAspect="1" noChangeArrowheads="1"/>
        </xdr:cNvSpPr>
      </xdr:nvSpPr>
      <xdr:spPr bwMode="auto">
        <a:xfrm>
          <a:off x="5029200" y="332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304800</xdr:colOff>
      <xdr:row>19</xdr:row>
      <xdr:rowOff>95250</xdr:rowOff>
    </xdr:to>
    <xdr:sp macro="" textlink="">
      <xdr:nvSpPr>
        <xdr:cNvPr id="12585" name="AutoShape 12" descr="2Q=="/>
        <xdr:cNvSpPr>
          <a:spLocks noChangeAspect="1" noChangeArrowheads="1"/>
        </xdr:cNvSpPr>
      </xdr:nvSpPr>
      <xdr:spPr bwMode="auto">
        <a:xfrm>
          <a:off x="5029200" y="33242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12586" name="AutoShape 13" descr="9k="/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12587" name="AutoShape 14" descr="9k="/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628650</xdr:colOff>
      <xdr:row>37</xdr:row>
      <xdr:rowOff>133350</xdr:rowOff>
    </xdr:to>
    <xdr:pic>
      <xdr:nvPicPr>
        <xdr:cNvPr id="12588" name="Picture 15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662940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247650</xdr:colOff>
      <xdr:row>3</xdr:row>
      <xdr:rowOff>19050</xdr:rowOff>
    </xdr:to>
    <xdr:pic>
      <xdr:nvPicPr>
        <xdr:cNvPr id="2192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419100</xdr:colOff>
      <xdr:row>24</xdr:row>
      <xdr:rowOff>114300</xdr:rowOff>
    </xdr:from>
    <xdr:to>
      <xdr:col>5</xdr:col>
      <xdr:colOff>2466975</xdr:colOff>
      <xdr:row>35</xdr:row>
      <xdr:rowOff>171450</xdr:rowOff>
    </xdr:to>
    <xdr:pic>
      <xdr:nvPicPr>
        <xdr:cNvPr id="2193" name="Picture 5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4667250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43</xdr:row>
      <xdr:rowOff>152400</xdr:rowOff>
    </xdr:from>
    <xdr:to>
      <xdr:col>6</xdr:col>
      <xdr:colOff>38100</xdr:colOff>
      <xdr:row>55</xdr:row>
      <xdr:rowOff>19050</xdr:rowOff>
    </xdr:to>
    <xdr:pic>
      <xdr:nvPicPr>
        <xdr:cNvPr id="2194" name="Picture 6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8258175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34</xdr:row>
      <xdr:rowOff>19050</xdr:rowOff>
    </xdr:from>
    <xdr:to>
      <xdr:col>3</xdr:col>
      <xdr:colOff>676275</xdr:colOff>
      <xdr:row>35</xdr:row>
      <xdr:rowOff>114300</xdr:rowOff>
    </xdr:to>
    <xdr:pic>
      <xdr:nvPicPr>
        <xdr:cNvPr id="2195" name="Picture 1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3627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161925</xdr:colOff>
      <xdr:row>3</xdr:row>
      <xdr:rowOff>19050</xdr:rowOff>
    </xdr:to>
    <xdr:pic>
      <xdr:nvPicPr>
        <xdr:cNvPr id="3212" name="Picture 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638175</xdr:colOff>
      <xdr:row>29</xdr:row>
      <xdr:rowOff>152400</xdr:rowOff>
    </xdr:from>
    <xdr:to>
      <xdr:col>6</xdr:col>
      <xdr:colOff>114300</xdr:colOff>
      <xdr:row>39</xdr:row>
      <xdr:rowOff>285750</xdr:rowOff>
    </xdr:to>
    <xdr:pic>
      <xdr:nvPicPr>
        <xdr:cNvPr id="3213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5667375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714375</xdr:colOff>
      <xdr:row>65</xdr:row>
      <xdr:rowOff>19050</xdr:rowOff>
    </xdr:from>
    <xdr:to>
      <xdr:col>6</xdr:col>
      <xdr:colOff>190500</xdr:colOff>
      <xdr:row>74</xdr:row>
      <xdr:rowOff>57150</xdr:rowOff>
    </xdr:to>
    <xdr:pic>
      <xdr:nvPicPr>
        <xdr:cNvPr id="3214" name="Picture 4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12582525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34</xdr:row>
      <xdr:rowOff>28575</xdr:rowOff>
    </xdr:from>
    <xdr:to>
      <xdr:col>3</xdr:col>
      <xdr:colOff>590550</xdr:colOff>
      <xdr:row>35</xdr:row>
      <xdr:rowOff>114300</xdr:rowOff>
    </xdr:to>
    <xdr:pic>
      <xdr:nvPicPr>
        <xdr:cNvPr id="3215" name="Picture 10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6515100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247650</xdr:colOff>
      <xdr:row>3</xdr:row>
      <xdr:rowOff>19050</xdr:rowOff>
    </xdr:to>
    <xdr:pic>
      <xdr:nvPicPr>
        <xdr:cNvPr id="4238" name="Picture 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257175</xdr:colOff>
      <xdr:row>25</xdr:row>
      <xdr:rowOff>47625</xdr:rowOff>
    </xdr:from>
    <xdr:to>
      <xdr:col>5</xdr:col>
      <xdr:colOff>2305050</xdr:colOff>
      <xdr:row>36</xdr:row>
      <xdr:rowOff>66675</xdr:rowOff>
    </xdr:to>
    <xdr:pic>
      <xdr:nvPicPr>
        <xdr:cNvPr id="4239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752975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447675</xdr:colOff>
      <xdr:row>47</xdr:row>
      <xdr:rowOff>295275</xdr:rowOff>
    </xdr:from>
    <xdr:to>
      <xdr:col>5</xdr:col>
      <xdr:colOff>2495550</xdr:colOff>
      <xdr:row>59</xdr:row>
      <xdr:rowOff>47625</xdr:rowOff>
    </xdr:to>
    <xdr:pic>
      <xdr:nvPicPr>
        <xdr:cNvPr id="4240" name="Picture 4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9096375"/>
          <a:ext cx="2047875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342900</xdr:colOff>
      <xdr:row>34</xdr:row>
      <xdr:rowOff>38100</xdr:rowOff>
    </xdr:from>
    <xdr:to>
      <xdr:col>3</xdr:col>
      <xdr:colOff>628650</xdr:colOff>
      <xdr:row>35</xdr:row>
      <xdr:rowOff>123825</xdr:rowOff>
    </xdr:to>
    <xdr:pic>
      <xdr:nvPicPr>
        <xdr:cNvPr id="4241" name="Picture 9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37222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247650</xdr:colOff>
      <xdr:row>3</xdr:row>
      <xdr:rowOff>19050</xdr:rowOff>
    </xdr:to>
    <xdr:pic>
      <xdr:nvPicPr>
        <xdr:cNvPr id="6285" name="Picture 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400050</xdr:colOff>
      <xdr:row>25</xdr:row>
      <xdr:rowOff>152400</xdr:rowOff>
    </xdr:from>
    <xdr:to>
      <xdr:col>6</xdr:col>
      <xdr:colOff>104775</xdr:colOff>
      <xdr:row>37</xdr:row>
      <xdr:rowOff>47625</xdr:rowOff>
    </xdr:to>
    <xdr:pic>
      <xdr:nvPicPr>
        <xdr:cNvPr id="6286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848225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638175</xdr:colOff>
      <xdr:row>46</xdr:row>
      <xdr:rowOff>19050</xdr:rowOff>
    </xdr:from>
    <xdr:to>
      <xdr:col>6</xdr:col>
      <xdr:colOff>238125</xdr:colOff>
      <xdr:row>56</xdr:row>
      <xdr:rowOff>123825</xdr:rowOff>
    </xdr:to>
    <xdr:pic>
      <xdr:nvPicPr>
        <xdr:cNvPr id="6287" name="Picture 10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8572500"/>
          <a:ext cx="194310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333375</xdr:colOff>
      <xdr:row>36</xdr:row>
      <xdr:rowOff>9525</xdr:rowOff>
    </xdr:from>
    <xdr:to>
      <xdr:col>3</xdr:col>
      <xdr:colOff>657225</xdr:colOff>
      <xdr:row>37</xdr:row>
      <xdr:rowOff>133350</xdr:rowOff>
    </xdr:to>
    <xdr:pic>
      <xdr:nvPicPr>
        <xdr:cNvPr id="6288" name="Picture 1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66579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180975</xdr:colOff>
      <xdr:row>3</xdr:row>
      <xdr:rowOff>19050</xdr:rowOff>
    </xdr:to>
    <xdr:pic>
      <xdr:nvPicPr>
        <xdr:cNvPr id="5259" name="Picture 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352425</xdr:colOff>
      <xdr:row>25</xdr:row>
      <xdr:rowOff>57150</xdr:rowOff>
    </xdr:from>
    <xdr:to>
      <xdr:col>6</xdr:col>
      <xdr:colOff>133350</xdr:colOff>
      <xdr:row>37</xdr:row>
      <xdr:rowOff>0</xdr:rowOff>
    </xdr:to>
    <xdr:pic>
      <xdr:nvPicPr>
        <xdr:cNvPr id="5260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4752975"/>
          <a:ext cx="20478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752475</xdr:colOff>
      <xdr:row>43</xdr:row>
      <xdr:rowOff>47625</xdr:rowOff>
    </xdr:from>
    <xdr:to>
      <xdr:col>6</xdr:col>
      <xdr:colOff>533400</xdr:colOff>
      <xdr:row>54</xdr:row>
      <xdr:rowOff>200025</xdr:rowOff>
    </xdr:to>
    <xdr:pic>
      <xdr:nvPicPr>
        <xdr:cNvPr id="5261" name="Picture 4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8115300"/>
          <a:ext cx="2047875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304800</xdr:colOff>
      <xdr:row>36</xdr:row>
      <xdr:rowOff>19050</xdr:rowOff>
    </xdr:from>
    <xdr:to>
      <xdr:col>3</xdr:col>
      <xdr:colOff>600075</xdr:colOff>
      <xdr:row>37</xdr:row>
      <xdr:rowOff>123825</xdr:rowOff>
    </xdr:to>
    <xdr:pic>
      <xdr:nvPicPr>
        <xdr:cNvPr id="5262" name="Picture 12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66579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247650</xdr:colOff>
      <xdr:row>3</xdr:row>
      <xdr:rowOff>19050</xdr:rowOff>
    </xdr:to>
    <xdr:pic>
      <xdr:nvPicPr>
        <xdr:cNvPr id="7343" name="Picture 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676275</xdr:colOff>
      <xdr:row>54</xdr:row>
      <xdr:rowOff>28575</xdr:rowOff>
    </xdr:from>
    <xdr:to>
      <xdr:col>6</xdr:col>
      <xdr:colOff>238125</xdr:colOff>
      <xdr:row>64</xdr:row>
      <xdr:rowOff>190500</xdr:rowOff>
    </xdr:to>
    <xdr:pic>
      <xdr:nvPicPr>
        <xdr:cNvPr id="7344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0048875"/>
          <a:ext cx="2047875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723900</xdr:colOff>
      <xdr:row>70</xdr:row>
      <xdr:rowOff>133350</xdr:rowOff>
    </xdr:from>
    <xdr:to>
      <xdr:col>6</xdr:col>
      <xdr:colOff>285750</xdr:colOff>
      <xdr:row>80</xdr:row>
      <xdr:rowOff>0</xdr:rowOff>
    </xdr:to>
    <xdr:pic>
      <xdr:nvPicPr>
        <xdr:cNvPr id="7345" name="Picture 4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13182600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7346" name="AutoShape 13" descr="9k="/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36</xdr:row>
      <xdr:rowOff>9525</xdr:rowOff>
    </xdr:from>
    <xdr:to>
      <xdr:col>3</xdr:col>
      <xdr:colOff>619125</xdr:colOff>
      <xdr:row>37</xdr:row>
      <xdr:rowOff>142875</xdr:rowOff>
    </xdr:to>
    <xdr:pic>
      <xdr:nvPicPr>
        <xdr:cNvPr id="7347" name="Picture 16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663892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190500</xdr:colOff>
      <xdr:row>3</xdr:row>
      <xdr:rowOff>19050</xdr:rowOff>
    </xdr:to>
    <xdr:pic>
      <xdr:nvPicPr>
        <xdr:cNvPr id="8362" name="Picture 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29</xdr:row>
      <xdr:rowOff>85725</xdr:rowOff>
    </xdr:from>
    <xdr:to>
      <xdr:col>5</xdr:col>
      <xdr:colOff>2524125</xdr:colOff>
      <xdr:row>40</xdr:row>
      <xdr:rowOff>95250</xdr:rowOff>
    </xdr:to>
    <xdr:pic>
      <xdr:nvPicPr>
        <xdr:cNvPr id="8363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5429250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714375</xdr:colOff>
      <xdr:row>70</xdr:row>
      <xdr:rowOff>76200</xdr:rowOff>
    </xdr:from>
    <xdr:to>
      <xdr:col>6</xdr:col>
      <xdr:colOff>209550</xdr:colOff>
      <xdr:row>79</xdr:row>
      <xdr:rowOff>104775</xdr:rowOff>
    </xdr:to>
    <xdr:pic>
      <xdr:nvPicPr>
        <xdr:cNvPr id="8364" name="Picture 4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13154025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295275</xdr:colOff>
      <xdr:row>36</xdr:row>
      <xdr:rowOff>0</xdr:rowOff>
    </xdr:from>
    <xdr:to>
      <xdr:col>3</xdr:col>
      <xdr:colOff>628650</xdr:colOff>
      <xdr:row>37</xdr:row>
      <xdr:rowOff>133350</xdr:rowOff>
    </xdr:to>
    <xdr:pic>
      <xdr:nvPicPr>
        <xdr:cNvPr id="8365" name="Picture 9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5" y="6638925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8366" name="AutoShape 10" descr="9k="/>
        <xdr:cNvSpPr>
          <a:spLocks noChangeAspect="1" noChangeArrowheads="1"/>
        </xdr:cNvSpPr>
      </xdr:nvSpPr>
      <xdr:spPr bwMode="auto">
        <a:xfrm>
          <a:off x="50577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0</xdr:row>
      <xdr:rowOff>47625</xdr:rowOff>
    </xdr:from>
    <xdr:to>
      <xdr:col>3</xdr:col>
      <xdr:colOff>247650</xdr:colOff>
      <xdr:row>3</xdr:row>
      <xdr:rowOff>19050</xdr:rowOff>
    </xdr:to>
    <xdr:pic>
      <xdr:nvPicPr>
        <xdr:cNvPr id="9412" name="Picture 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62375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323850</xdr:colOff>
      <xdr:row>26</xdr:row>
      <xdr:rowOff>133350</xdr:rowOff>
    </xdr:from>
    <xdr:to>
      <xdr:col>6</xdr:col>
      <xdr:colOff>190500</xdr:colOff>
      <xdr:row>37</xdr:row>
      <xdr:rowOff>190500</xdr:rowOff>
    </xdr:to>
    <xdr:pic>
      <xdr:nvPicPr>
        <xdr:cNvPr id="9413" name="Picture 3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4991100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561975</xdr:colOff>
      <xdr:row>45</xdr:row>
      <xdr:rowOff>66675</xdr:rowOff>
    </xdr:from>
    <xdr:to>
      <xdr:col>6</xdr:col>
      <xdr:colOff>428625</xdr:colOff>
      <xdr:row>56</xdr:row>
      <xdr:rowOff>47625</xdr:rowOff>
    </xdr:to>
    <xdr:pic>
      <xdr:nvPicPr>
        <xdr:cNvPr id="9414" name="Picture 4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8458200"/>
          <a:ext cx="2047875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9415" name="AutoShape 8" descr="9k="/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0</xdr:rowOff>
    </xdr:to>
    <xdr:sp macro="" textlink="">
      <xdr:nvSpPr>
        <xdr:cNvPr id="9416" name="AutoShape 10" descr="9k="/>
        <xdr:cNvSpPr>
          <a:spLocks noChangeAspect="1" noChangeArrowheads="1"/>
        </xdr:cNvSpPr>
      </xdr:nvSpPr>
      <xdr:spPr bwMode="auto">
        <a:xfrm>
          <a:off x="502920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36</xdr:row>
      <xdr:rowOff>9525</xdr:rowOff>
    </xdr:from>
    <xdr:to>
      <xdr:col>3</xdr:col>
      <xdr:colOff>619125</xdr:colOff>
      <xdr:row>37</xdr:row>
      <xdr:rowOff>142875</xdr:rowOff>
    </xdr:to>
    <xdr:pic>
      <xdr:nvPicPr>
        <xdr:cNvPr id="9417" name="Picture 11" descr="Mercedes-logo-cro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664845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workbookViewId="0">
      <selection sqref="A1:B1"/>
    </sheetView>
  </sheetViews>
  <sheetFormatPr baseColWidth="10" defaultRowHeight="12.75" x14ac:dyDescent="0.2"/>
  <cols>
    <col min="1" max="1" width="7.140625" style="132" customWidth="1"/>
    <col min="2" max="2" width="39.85546875" style="132" customWidth="1"/>
    <col min="3" max="3" width="13.140625" style="132" customWidth="1"/>
    <col min="4" max="4" width="13.5703125" style="132" customWidth="1"/>
    <col min="5" max="5" width="17" style="132" customWidth="1"/>
    <col min="6" max="6" width="40.28515625" style="132" customWidth="1"/>
    <col min="7" max="7" width="11.85546875" style="132" customWidth="1"/>
    <col min="8" max="16384" width="11.42578125" style="132"/>
  </cols>
  <sheetData>
    <row r="1" spans="1:21" ht="18.75" customHeight="1" thickBot="1" x14ac:dyDescent="0.3">
      <c r="A1" s="244" t="s">
        <v>0</v>
      </c>
      <c r="B1" s="245"/>
      <c r="C1" s="63"/>
      <c r="D1" s="63"/>
      <c r="E1" s="250" t="s">
        <v>65</v>
      </c>
      <c r="F1" s="251"/>
      <c r="G1" s="252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3.5" thickBot="1" x14ac:dyDescent="0.25">
      <c r="A2" s="246" t="s">
        <v>1</v>
      </c>
      <c r="B2" s="247"/>
      <c r="C2" s="64"/>
      <c r="D2" s="64"/>
      <c r="E2" s="253" t="s">
        <v>66</v>
      </c>
      <c r="F2" s="254"/>
      <c r="G2" s="255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3.5" thickBot="1" x14ac:dyDescent="0.25">
      <c r="A3" s="248" t="s">
        <v>39</v>
      </c>
      <c r="B3" s="249"/>
      <c r="C3" s="64"/>
      <c r="D3" s="64"/>
      <c r="E3" s="256" t="s">
        <v>74</v>
      </c>
      <c r="F3" s="257"/>
      <c r="G3" s="258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6.5" thickBot="1" x14ac:dyDescent="0.3">
      <c r="A4" s="68" t="s">
        <v>56</v>
      </c>
      <c r="B4" s="69" t="s">
        <v>7</v>
      </c>
      <c r="C4" s="70"/>
      <c r="D4" s="70"/>
      <c r="E4" s="259"/>
      <c r="F4" s="260"/>
      <c r="G4" s="261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3.5" thickBot="1" x14ac:dyDescent="0.25">
      <c r="A5" s="71" t="s">
        <v>8</v>
      </c>
      <c r="B5" s="275" t="s">
        <v>97</v>
      </c>
      <c r="C5" s="275"/>
      <c r="D5" s="275"/>
      <c r="E5" s="278" t="s">
        <v>76</v>
      </c>
      <c r="F5" s="279"/>
      <c r="G5" s="28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133" customFormat="1" ht="26.25" thickBot="1" x14ac:dyDescent="0.25">
      <c r="A6" s="161" t="s">
        <v>2</v>
      </c>
      <c r="B6" s="135" t="s">
        <v>73</v>
      </c>
      <c r="C6" s="135" t="s">
        <v>3</v>
      </c>
      <c r="D6" s="162" t="s">
        <v>4</v>
      </c>
      <c r="E6" s="281"/>
      <c r="F6" s="282"/>
      <c r="G6" s="283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2.75" customHeight="1" thickBot="1" x14ac:dyDescent="0.25">
      <c r="A7" s="76">
        <v>9</v>
      </c>
      <c r="B7" s="163" t="s">
        <v>5</v>
      </c>
      <c r="C7" s="77">
        <v>34.78</v>
      </c>
      <c r="D7" s="154">
        <f>(A7*C7)</f>
        <v>313.02</v>
      </c>
      <c r="E7" s="79" t="s">
        <v>75</v>
      </c>
      <c r="F7" s="80" t="s">
        <v>73</v>
      </c>
      <c r="G7" s="217" t="s">
        <v>67</v>
      </c>
      <c r="H7" s="118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x14ac:dyDescent="0.2">
      <c r="A8" s="164">
        <v>1</v>
      </c>
      <c r="B8" s="76" t="s">
        <v>6</v>
      </c>
      <c r="C8" s="77">
        <v>211.1</v>
      </c>
      <c r="D8" s="154">
        <f t="shared" ref="D8:D13" si="0">(A8*C8)</f>
        <v>211.1</v>
      </c>
      <c r="E8" s="231"/>
      <c r="F8" s="232" t="str">
        <f>IF(E8="","",(VLOOKUP(E8,$C$106:$E$122,2,FALSE)))</f>
        <v/>
      </c>
      <c r="G8" s="233" t="str">
        <f>IF(E8="","",(VLOOKUP(E8,$C$106:$E$122,3,FALSE)))</f>
        <v/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x14ac:dyDescent="0.2">
      <c r="A9" s="66">
        <v>1</v>
      </c>
      <c r="B9" s="76" t="s">
        <v>9</v>
      </c>
      <c r="C9" s="77">
        <v>530.62</v>
      </c>
      <c r="D9" s="154">
        <f t="shared" si="0"/>
        <v>530.62</v>
      </c>
      <c r="E9" s="174"/>
      <c r="F9" s="82" t="str">
        <f t="shared" ref="F9:F20" si="1">IF(E9="","",(VLOOKUP(E9,$C$106:$E$122,2,FALSE)))</f>
        <v/>
      </c>
      <c r="G9" s="83" t="str">
        <f t="shared" ref="G9:G20" si="2">IF(E9="","",(VLOOKUP(E9,$C$106:$E$122,3,FALSE)))</f>
        <v/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x14ac:dyDescent="0.2">
      <c r="A10" s="66">
        <v>1</v>
      </c>
      <c r="B10" s="76" t="s">
        <v>10</v>
      </c>
      <c r="C10" s="77">
        <v>490.69</v>
      </c>
      <c r="D10" s="154">
        <f t="shared" si="0"/>
        <v>490.69</v>
      </c>
      <c r="E10" s="174"/>
      <c r="F10" s="82" t="str">
        <f t="shared" si="1"/>
        <v/>
      </c>
      <c r="G10" s="83" t="str">
        <f t="shared" si="2"/>
        <v/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x14ac:dyDescent="0.2">
      <c r="A11" s="66">
        <v>1</v>
      </c>
      <c r="B11" s="76" t="s">
        <v>11</v>
      </c>
      <c r="C11" s="77">
        <v>14.22</v>
      </c>
      <c r="D11" s="154">
        <f t="shared" si="0"/>
        <v>14.22</v>
      </c>
      <c r="E11" s="174"/>
      <c r="F11" s="82" t="str">
        <f t="shared" si="1"/>
        <v/>
      </c>
      <c r="G11" s="83" t="str">
        <f t="shared" si="2"/>
        <v/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x14ac:dyDescent="0.2">
      <c r="A12" s="66">
        <v>1</v>
      </c>
      <c r="B12" s="76" t="s">
        <v>12</v>
      </c>
      <c r="C12" s="77">
        <v>1000</v>
      </c>
      <c r="D12" s="154">
        <f t="shared" si="0"/>
        <v>1000</v>
      </c>
      <c r="E12" s="174"/>
      <c r="F12" s="82" t="str">
        <f t="shared" si="1"/>
        <v/>
      </c>
      <c r="G12" s="83" t="str">
        <f t="shared" si="2"/>
        <v/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3.5" thickBot="1" x14ac:dyDescent="0.25">
      <c r="A13" s="67">
        <v>1</v>
      </c>
      <c r="B13" s="89" t="s">
        <v>13</v>
      </c>
      <c r="C13" s="165">
        <v>200</v>
      </c>
      <c r="D13" s="155">
        <f t="shared" si="0"/>
        <v>200</v>
      </c>
      <c r="E13" s="174"/>
      <c r="F13" s="82" t="str">
        <f t="shared" si="1"/>
        <v/>
      </c>
      <c r="G13" s="83" t="str">
        <f t="shared" si="2"/>
        <v/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x14ac:dyDescent="0.2">
      <c r="A14" s="166"/>
      <c r="B14" s="166"/>
      <c r="C14" s="167" t="s">
        <v>14</v>
      </c>
      <c r="D14" s="168">
        <f>SUM(D7:D13)</f>
        <v>2759.65</v>
      </c>
      <c r="E14" s="174"/>
      <c r="F14" s="82" t="str">
        <f t="shared" si="1"/>
        <v/>
      </c>
      <c r="G14" s="83" t="str">
        <f t="shared" si="2"/>
        <v/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x14ac:dyDescent="0.2">
      <c r="A15" s="166"/>
      <c r="B15" s="166"/>
      <c r="C15" s="66" t="s">
        <v>15</v>
      </c>
      <c r="D15" s="154">
        <f>(D14*0.16)</f>
        <v>441.54400000000004</v>
      </c>
      <c r="E15" s="174"/>
      <c r="F15" s="82" t="str">
        <f t="shared" si="1"/>
        <v/>
      </c>
      <c r="G15" s="83" t="str">
        <f t="shared" si="2"/>
        <v/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3.5" thickBot="1" x14ac:dyDescent="0.25">
      <c r="A16" s="166"/>
      <c r="B16" s="166"/>
      <c r="C16" s="67" t="s">
        <v>16</v>
      </c>
      <c r="D16" s="155">
        <f>SUM(D14:D15)</f>
        <v>3201.194</v>
      </c>
      <c r="E16" s="174"/>
      <c r="F16" s="82" t="str">
        <f t="shared" si="1"/>
        <v/>
      </c>
      <c r="G16" s="83" t="str">
        <f t="shared" si="2"/>
        <v/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13.5" thickBot="1" x14ac:dyDescent="0.25">
      <c r="A17" s="64"/>
      <c r="B17" s="64"/>
      <c r="C17" s="64"/>
      <c r="D17" s="64"/>
      <c r="E17" s="174"/>
      <c r="F17" s="82" t="str">
        <f t="shared" si="1"/>
        <v/>
      </c>
      <c r="G17" s="83" t="str">
        <f t="shared" si="2"/>
        <v/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6.5" thickBot="1" x14ac:dyDescent="0.3">
      <c r="A18" s="169" t="s">
        <v>57</v>
      </c>
      <c r="B18" s="276" t="s">
        <v>17</v>
      </c>
      <c r="C18" s="277"/>
      <c r="D18" s="277"/>
      <c r="E18" s="174"/>
      <c r="F18" s="82" t="str">
        <f t="shared" si="1"/>
        <v/>
      </c>
      <c r="G18" s="83" t="str">
        <f t="shared" si="2"/>
        <v/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13.5" thickBot="1" x14ac:dyDescent="0.25">
      <c r="A19" s="71" t="s">
        <v>8</v>
      </c>
      <c r="B19" s="275" t="s">
        <v>96</v>
      </c>
      <c r="C19" s="275"/>
      <c r="D19" s="275"/>
      <c r="E19" s="174"/>
      <c r="F19" s="82" t="str">
        <f t="shared" si="1"/>
        <v/>
      </c>
      <c r="G19" s="83" t="str">
        <f t="shared" si="2"/>
        <v/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26.25" thickBot="1" x14ac:dyDescent="0.25">
      <c r="A20" s="72" t="s">
        <v>2</v>
      </c>
      <c r="B20" s="73" t="s">
        <v>73</v>
      </c>
      <c r="C20" s="73" t="s">
        <v>3</v>
      </c>
      <c r="D20" s="74" t="s">
        <v>4</v>
      </c>
      <c r="E20" s="234"/>
      <c r="F20" s="235" t="str">
        <f t="shared" si="1"/>
        <v/>
      </c>
      <c r="G20" s="236" t="str">
        <f t="shared" si="2"/>
        <v/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x14ac:dyDescent="0.2">
      <c r="A21" s="66">
        <v>9</v>
      </c>
      <c r="B21" s="76" t="s">
        <v>5</v>
      </c>
      <c r="C21" s="77">
        <f>C7</f>
        <v>34.78</v>
      </c>
      <c r="D21" s="78">
        <f t="shared" ref="D21:D29" si="3">(A21*C21)</f>
        <v>313.02</v>
      </c>
      <c r="E21" s="144"/>
      <c r="F21" s="237" t="s">
        <v>14</v>
      </c>
      <c r="G21" s="238">
        <f>SUM(G8:G20)</f>
        <v>0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x14ac:dyDescent="0.2">
      <c r="A22" s="66">
        <v>1</v>
      </c>
      <c r="B22" s="76" t="s">
        <v>6</v>
      </c>
      <c r="C22" s="77">
        <f>C8</f>
        <v>211.1</v>
      </c>
      <c r="D22" s="78">
        <f t="shared" si="3"/>
        <v>211.1</v>
      </c>
      <c r="E22" s="144"/>
      <c r="F22" s="239" t="s">
        <v>15</v>
      </c>
      <c r="G22" s="84">
        <f>(G21*0.16)</f>
        <v>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3.5" thickBot="1" x14ac:dyDescent="0.25">
      <c r="A23" s="66">
        <v>1</v>
      </c>
      <c r="B23" s="76" t="s">
        <v>9</v>
      </c>
      <c r="C23" s="77">
        <f>C9</f>
        <v>530.62</v>
      </c>
      <c r="D23" s="78">
        <f t="shared" si="3"/>
        <v>530.62</v>
      </c>
      <c r="E23" s="145"/>
      <c r="F23" s="240" t="s">
        <v>16</v>
      </c>
      <c r="G23" s="94">
        <f>SUM(G21:G22)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x14ac:dyDescent="0.2">
      <c r="A24" s="66">
        <v>1</v>
      </c>
      <c r="B24" s="76" t="s">
        <v>10</v>
      </c>
      <c r="C24" s="77">
        <f>C10</f>
        <v>490.69</v>
      </c>
      <c r="D24" s="78">
        <f t="shared" si="3"/>
        <v>490.69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x14ac:dyDescent="0.2">
      <c r="A25" s="66">
        <v>3</v>
      </c>
      <c r="B25" s="76" t="s">
        <v>77</v>
      </c>
      <c r="C25" s="77">
        <v>325.22000000000003</v>
      </c>
      <c r="D25" s="78">
        <f t="shared" si="3"/>
        <v>975.66000000000008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x14ac:dyDescent="0.2">
      <c r="A26" s="66">
        <v>3</v>
      </c>
      <c r="B26" s="76" t="s">
        <v>19</v>
      </c>
      <c r="C26" s="77">
        <v>46.48</v>
      </c>
      <c r="D26" s="78">
        <f t="shared" si="3"/>
        <v>139.44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x14ac:dyDescent="0.2">
      <c r="A27" s="66">
        <v>1</v>
      </c>
      <c r="B27" s="76" t="s">
        <v>11</v>
      </c>
      <c r="C27" s="77">
        <v>14.22</v>
      </c>
      <c r="D27" s="78">
        <f t="shared" si="3"/>
        <v>14.22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x14ac:dyDescent="0.2">
      <c r="A28" s="66">
        <v>1</v>
      </c>
      <c r="B28" s="76" t="s">
        <v>12</v>
      </c>
      <c r="C28" s="77">
        <v>2000</v>
      </c>
      <c r="D28" s="78">
        <f t="shared" si="3"/>
        <v>2000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ht="13.5" thickBot="1" x14ac:dyDescent="0.25">
      <c r="A29" s="67">
        <v>1</v>
      </c>
      <c r="B29" s="89" t="s">
        <v>13</v>
      </c>
      <c r="C29" s="165">
        <v>200</v>
      </c>
      <c r="D29" s="90">
        <f t="shared" si="3"/>
        <v>200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x14ac:dyDescent="0.2">
      <c r="A30" s="85"/>
      <c r="B30" s="86"/>
      <c r="C30" s="167" t="s">
        <v>14</v>
      </c>
      <c r="D30" s="196">
        <f>SUM(D21:D29)</f>
        <v>4874.75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x14ac:dyDescent="0.2">
      <c r="A31" s="85"/>
      <c r="B31" s="86"/>
      <c r="C31" s="66" t="s">
        <v>15</v>
      </c>
      <c r="D31" s="78">
        <f>(D30*0.16)</f>
        <v>779.96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3.5" thickBot="1" x14ac:dyDescent="0.25">
      <c r="A32" s="87"/>
      <c r="B32" s="88"/>
      <c r="C32" s="67" t="s">
        <v>16</v>
      </c>
      <c r="D32" s="90">
        <f>SUM(D30:D31)</f>
        <v>5654.71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s="64" customFormat="1" ht="13.5" thickBot="1" x14ac:dyDescent="0.25">
      <c r="A33" s="92"/>
      <c r="B33" s="92"/>
      <c r="C33" s="115"/>
      <c r="D33" s="116"/>
    </row>
    <row r="34" spans="1:21" ht="24" thickBot="1" x14ac:dyDescent="0.25">
      <c r="A34" s="64"/>
      <c r="B34" s="286" t="s">
        <v>22</v>
      </c>
      <c r="C34" s="287"/>
      <c r="D34" s="288"/>
      <c r="E34" s="95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5" x14ac:dyDescent="0.25">
      <c r="A35" s="68" t="s">
        <v>94</v>
      </c>
      <c r="B35" s="96" t="s">
        <v>70</v>
      </c>
      <c r="C35" s="97">
        <v>136.04</v>
      </c>
      <c r="D35" s="139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15.75" thickBot="1" x14ac:dyDescent="0.3">
      <c r="A36" s="218" t="s">
        <v>58</v>
      </c>
      <c r="B36" s="99" t="s">
        <v>53</v>
      </c>
      <c r="C36" s="158">
        <v>800</v>
      </c>
      <c r="D36" s="157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13.5" thickBot="1" x14ac:dyDescent="0.25">
      <c r="A37" s="64"/>
      <c r="B37" s="104" t="s">
        <v>89</v>
      </c>
      <c r="C37" s="284" t="s">
        <v>91</v>
      </c>
      <c r="D37" s="285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ht="13.5" thickBot="1" x14ac:dyDescent="0.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5.75" thickBot="1" x14ac:dyDescent="0.3">
      <c r="A39" s="64"/>
      <c r="B39" s="220" t="s">
        <v>80</v>
      </c>
      <c r="C39" s="221" t="s">
        <v>59</v>
      </c>
      <c r="D39" s="262" t="s">
        <v>78</v>
      </c>
      <c r="E39" s="2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25.5" x14ac:dyDescent="0.2">
      <c r="A40" s="64"/>
      <c r="B40" s="222" t="s">
        <v>23</v>
      </c>
      <c r="C40" s="73" t="s">
        <v>2</v>
      </c>
      <c r="D40" s="73" t="s">
        <v>3</v>
      </c>
      <c r="E40" s="74" t="s">
        <v>4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x14ac:dyDescent="0.2">
      <c r="A41" s="64"/>
      <c r="B41" s="66" t="s">
        <v>79</v>
      </c>
      <c r="C41" s="76">
        <v>2</v>
      </c>
      <c r="D41" s="77">
        <v>199.69</v>
      </c>
      <c r="E41" s="78">
        <f>(C41*D41)</f>
        <v>399.38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ht="13.5" thickBot="1" x14ac:dyDescent="0.25">
      <c r="A42" s="64"/>
      <c r="B42" s="67" t="s">
        <v>78</v>
      </c>
      <c r="C42" s="89">
        <v>1</v>
      </c>
      <c r="D42" s="165">
        <v>600</v>
      </c>
      <c r="E42" s="90">
        <f>(C42*D42)</f>
        <v>600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x14ac:dyDescent="0.2">
      <c r="A43" s="64"/>
      <c r="B43" s="85"/>
      <c r="C43" s="86"/>
      <c r="D43" s="167" t="s">
        <v>14</v>
      </c>
      <c r="E43" s="196">
        <f>SUM(E41:E42)</f>
        <v>999.38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x14ac:dyDescent="0.2">
      <c r="A44" s="64"/>
      <c r="B44" s="85"/>
      <c r="C44" s="86"/>
      <c r="D44" s="66" t="s">
        <v>15</v>
      </c>
      <c r="E44" s="78">
        <f>(E43*0.16)</f>
        <v>159.9008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1" ht="13.5" thickBot="1" x14ac:dyDescent="0.25">
      <c r="A45" s="64"/>
      <c r="B45" s="87"/>
      <c r="C45" s="88"/>
      <c r="D45" s="67" t="s">
        <v>16</v>
      </c>
      <c r="E45" s="90">
        <f>SUM(E43:E44)</f>
        <v>1159.2808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13.5" thickBot="1" x14ac:dyDescent="0.25">
      <c r="A46" s="64"/>
      <c r="B46" s="64"/>
      <c r="C46" s="64"/>
      <c r="D46" s="170"/>
      <c r="E46" s="171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15.75" thickBot="1" x14ac:dyDescent="0.3">
      <c r="A47" s="64"/>
      <c r="B47" s="220" t="s">
        <v>80</v>
      </c>
      <c r="C47" s="221" t="s">
        <v>60</v>
      </c>
      <c r="D47" s="262" t="s">
        <v>54</v>
      </c>
      <c r="E47" s="26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 ht="25.5" x14ac:dyDescent="0.2">
      <c r="A48" s="64"/>
      <c r="B48" s="219" t="s">
        <v>23</v>
      </c>
      <c r="C48" s="135" t="s">
        <v>2</v>
      </c>
      <c r="D48" s="135" t="s">
        <v>3</v>
      </c>
      <c r="E48" s="136" t="s">
        <v>4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x14ac:dyDescent="0.2">
      <c r="A49" s="64" t="s">
        <v>68</v>
      </c>
      <c r="B49" s="66" t="s">
        <v>55</v>
      </c>
      <c r="C49" s="76">
        <v>1</v>
      </c>
      <c r="D49" s="77">
        <v>340.22</v>
      </c>
      <c r="E49" s="78">
        <f>(C49*D49)</f>
        <v>340.22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3.5" thickBot="1" x14ac:dyDescent="0.25">
      <c r="A50" s="64"/>
      <c r="B50" s="67" t="s">
        <v>54</v>
      </c>
      <c r="C50" s="89">
        <v>1</v>
      </c>
      <c r="D50" s="165">
        <v>800</v>
      </c>
      <c r="E50" s="90">
        <f>(C50*D50)</f>
        <v>800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x14ac:dyDescent="0.2">
      <c r="A51" s="64"/>
      <c r="B51" s="85"/>
      <c r="C51" s="86"/>
      <c r="D51" s="167" t="s">
        <v>14</v>
      </c>
      <c r="E51" s="196">
        <f>SUM(E49:E50)</f>
        <v>1140.22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x14ac:dyDescent="0.2">
      <c r="A52" s="64"/>
      <c r="B52" s="85"/>
      <c r="C52" s="86"/>
      <c r="D52" s="66" t="s">
        <v>15</v>
      </c>
      <c r="E52" s="78">
        <f>(E51*0.16)</f>
        <v>182.43520000000001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13.5" thickBot="1" x14ac:dyDescent="0.25">
      <c r="A53" s="64"/>
      <c r="B53" s="87"/>
      <c r="C53" s="88"/>
      <c r="D53" s="67" t="s">
        <v>16</v>
      </c>
      <c r="E53" s="90">
        <f>SUM(E51:E52)</f>
        <v>1322.6552000000001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ht="13.5" thickBot="1" x14ac:dyDescent="0.25">
      <c r="A54" s="64"/>
      <c r="B54" s="64"/>
      <c r="C54" s="64"/>
      <c r="D54" s="115"/>
      <c r="E54" s="116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ht="18.75" thickBot="1" x14ac:dyDescent="0.3">
      <c r="A55" s="64"/>
      <c r="B55" s="244" t="s">
        <v>37</v>
      </c>
      <c r="C55" s="271"/>
      <c r="D55" s="271"/>
      <c r="E55" s="245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5" x14ac:dyDescent="0.25">
      <c r="A56" s="68" t="s">
        <v>99</v>
      </c>
      <c r="B56" s="199" t="s">
        <v>100</v>
      </c>
      <c r="C56" s="119" t="s">
        <v>25</v>
      </c>
      <c r="D56" s="200">
        <v>600</v>
      </c>
      <c r="E56" s="272" t="s">
        <v>81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5" x14ac:dyDescent="0.25">
      <c r="A57" s="225" t="s">
        <v>101</v>
      </c>
      <c r="B57" s="149" t="s">
        <v>102</v>
      </c>
      <c r="C57" s="150" t="s">
        <v>25</v>
      </c>
      <c r="D57" s="178">
        <v>650</v>
      </c>
      <c r="E57" s="27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5.75" thickBot="1" x14ac:dyDescent="0.3">
      <c r="A58" s="218" t="s">
        <v>103</v>
      </c>
      <c r="B58" s="67" t="s">
        <v>104</v>
      </c>
      <c r="C58" s="226" t="s">
        <v>25</v>
      </c>
      <c r="D58" s="203">
        <v>400</v>
      </c>
      <c r="E58" s="27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3.5" thickBot="1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8.75" thickBot="1" x14ac:dyDescent="0.3">
      <c r="A60" s="64"/>
      <c r="B60" s="208" t="s">
        <v>80</v>
      </c>
      <c r="C60" s="212" t="s">
        <v>61</v>
      </c>
      <c r="D60" s="265" t="s">
        <v>82</v>
      </c>
      <c r="E60" s="266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1" ht="25.5" x14ac:dyDescent="0.2">
      <c r="A61" s="64"/>
      <c r="B61" s="214" t="s">
        <v>24</v>
      </c>
      <c r="C61" s="215" t="s">
        <v>2</v>
      </c>
      <c r="D61" s="215" t="s">
        <v>3</v>
      </c>
      <c r="E61" s="216" t="s">
        <v>4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x14ac:dyDescent="0.2">
      <c r="A62" s="64"/>
      <c r="B62" s="66" t="s">
        <v>83</v>
      </c>
      <c r="C62" s="76">
        <v>1</v>
      </c>
      <c r="D62" s="77">
        <v>1200</v>
      </c>
      <c r="E62" s="78">
        <f>(C62*D62)</f>
        <v>1200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x14ac:dyDescent="0.2">
      <c r="A63" s="64"/>
      <c r="B63" s="66" t="s">
        <v>26</v>
      </c>
      <c r="C63" s="76">
        <v>1</v>
      </c>
      <c r="D63" s="77">
        <v>171.17</v>
      </c>
      <c r="E63" s="78">
        <f>(C63*D63)</f>
        <v>171.17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x14ac:dyDescent="0.2">
      <c r="A64" s="64"/>
      <c r="B64" s="66" t="s">
        <v>6</v>
      </c>
      <c r="C64" s="76">
        <v>1</v>
      </c>
      <c r="D64" s="77">
        <v>182.58</v>
      </c>
      <c r="E64" s="78">
        <f>(C64*D64)</f>
        <v>182.58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3.5" thickBot="1" x14ac:dyDescent="0.25">
      <c r="A65" s="64"/>
      <c r="B65" s="67" t="s">
        <v>84</v>
      </c>
      <c r="C65" s="89">
        <v>8</v>
      </c>
      <c r="D65" s="165">
        <v>162.1</v>
      </c>
      <c r="E65" s="90">
        <f>(C65*D65)</f>
        <v>1296.8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x14ac:dyDescent="0.2">
      <c r="A66" s="64"/>
      <c r="B66" s="85"/>
      <c r="C66" s="86"/>
      <c r="D66" s="167" t="s">
        <v>14</v>
      </c>
      <c r="E66" s="196">
        <f>SUM(E62:E65)</f>
        <v>2850.55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x14ac:dyDescent="0.2">
      <c r="A67" s="64"/>
      <c r="B67" s="85"/>
      <c r="C67" s="86"/>
      <c r="D67" s="66" t="s">
        <v>15</v>
      </c>
      <c r="E67" s="78">
        <f>(E66*0.16)</f>
        <v>456.08800000000002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ht="13.5" thickBot="1" x14ac:dyDescent="0.25">
      <c r="A68" s="64"/>
      <c r="B68" s="87"/>
      <c r="C68" s="88"/>
      <c r="D68" s="67" t="s">
        <v>16</v>
      </c>
      <c r="E68" s="90">
        <f>SUM(E66:E67)</f>
        <v>3306.6380000000004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13.5" thickBot="1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ht="18.75" thickBot="1" x14ac:dyDescent="0.25">
      <c r="A70" s="64"/>
      <c r="B70" s="208" t="s">
        <v>80</v>
      </c>
      <c r="C70" s="209" t="s">
        <v>62</v>
      </c>
      <c r="D70" s="265" t="s">
        <v>86</v>
      </c>
      <c r="E70" s="266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1:21" ht="26.25" thickBot="1" x14ac:dyDescent="0.25">
      <c r="A71" s="64"/>
      <c r="B71" s="227" t="s">
        <v>30</v>
      </c>
      <c r="C71" s="228" t="s">
        <v>87</v>
      </c>
      <c r="D71" s="229">
        <v>120</v>
      </c>
      <c r="E71" s="230" t="s">
        <v>90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ht="18" customHeight="1" thickBot="1" x14ac:dyDescent="0.3">
      <c r="A72" s="64"/>
      <c r="B72" s="127"/>
      <c r="C72" s="128"/>
      <c r="D72" s="129"/>
      <c r="E72" s="128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ht="18" customHeight="1" thickBot="1" x14ac:dyDescent="0.3">
      <c r="A73" s="64"/>
      <c r="B73" s="213" t="s">
        <v>80</v>
      </c>
      <c r="C73" s="212" t="s">
        <v>63</v>
      </c>
      <c r="D73" s="267" t="s">
        <v>35</v>
      </c>
      <c r="E73" s="268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1:21" ht="25.5" x14ac:dyDescent="0.2">
      <c r="A74" s="64"/>
      <c r="B74" s="214" t="s">
        <v>24</v>
      </c>
      <c r="C74" s="215" t="s">
        <v>2</v>
      </c>
      <c r="D74" s="215" t="s">
        <v>3</v>
      </c>
      <c r="E74" s="216" t="s">
        <v>4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</row>
    <row r="75" spans="1:21" x14ac:dyDescent="0.2">
      <c r="A75" s="64"/>
      <c r="B75" s="153" t="s">
        <v>33</v>
      </c>
      <c r="C75" s="76">
        <v>1</v>
      </c>
      <c r="D75" s="77">
        <v>2000</v>
      </c>
      <c r="E75" s="78">
        <f>(C75*D75)</f>
        <v>2000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1:21" x14ac:dyDescent="0.2">
      <c r="A76" s="64"/>
      <c r="B76" s="66" t="s">
        <v>27</v>
      </c>
      <c r="C76" s="76">
        <v>1</v>
      </c>
      <c r="D76" s="77">
        <v>1426.42</v>
      </c>
      <c r="E76" s="78">
        <f>(C76*D76)</f>
        <v>1426.42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</row>
    <row r="77" spans="1:21" x14ac:dyDescent="0.2">
      <c r="A77" s="64"/>
      <c r="B77" s="66" t="s">
        <v>32</v>
      </c>
      <c r="C77" s="76">
        <v>1</v>
      </c>
      <c r="D77" s="77">
        <v>992.79</v>
      </c>
      <c r="E77" s="78">
        <f>(C77*D77)</f>
        <v>992.79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</row>
    <row r="78" spans="1:21" x14ac:dyDescent="0.2">
      <c r="A78" s="64"/>
      <c r="B78" s="66" t="s">
        <v>28</v>
      </c>
      <c r="C78" s="76">
        <v>4</v>
      </c>
      <c r="D78" s="77">
        <v>947.13</v>
      </c>
      <c r="E78" s="78">
        <f>(C78*D78)</f>
        <v>3788.52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</row>
    <row r="79" spans="1:21" ht="13.5" thickBot="1" x14ac:dyDescent="0.25">
      <c r="A79" s="64"/>
      <c r="B79" s="67" t="s">
        <v>29</v>
      </c>
      <c r="C79" s="89">
        <v>4</v>
      </c>
      <c r="D79" s="165">
        <v>96.75</v>
      </c>
      <c r="E79" s="90">
        <f>(C79*D79)</f>
        <v>387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1:21" x14ac:dyDescent="0.2">
      <c r="A80" s="64"/>
      <c r="B80" s="85"/>
      <c r="C80" s="86"/>
      <c r="D80" s="167" t="s">
        <v>14</v>
      </c>
      <c r="E80" s="196">
        <f>SUM(E75:E79)</f>
        <v>8594.73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1:21" x14ac:dyDescent="0.2">
      <c r="A81" s="64"/>
      <c r="B81" s="85"/>
      <c r="C81" s="86"/>
      <c r="D81" s="66" t="s">
        <v>15</v>
      </c>
      <c r="E81" s="78">
        <f>(E80*0.16)</f>
        <v>1375.1568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1:21" ht="13.5" thickBot="1" x14ac:dyDescent="0.25">
      <c r="A82" s="64"/>
      <c r="B82" s="87"/>
      <c r="C82" s="88"/>
      <c r="D82" s="67" t="s">
        <v>16</v>
      </c>
      <c r="E82" s="90">
        <f>SUM(E80:E81)</f>
        <v>9969.8868000000002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</row>
    <row r="83" spans="1:21" ht="13.5" thickBot="1" x14ac:dyDescent="0.25">
      <c r="A83" s="64"/>
      <c r="B83" s="64"/>
      <c r="C83" s="64"/>
      <c r="D83" s="115"/>
      <c r="E83" s="116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</row>
    <row r="84" spans="1:21" ht="18.75" thickBot="1" x14ac:dyDescent="0.3">
      <c r="A84" s="64"/>
      <c r="B84" s="213" t="s">
        <v>80</v>
      </c>
      <c r="C84" s="212" t="s">
        <v>71</v>
      </c>
      <c r="D84" s="269" t="s">
        <v>36</v>
      </c>
      <c r="E84" s="270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</row>
    <row r="85" spans="1:21" ht="25.5" x14ac:dyDescent="0.2">
      <c r="A85" s="64"/>
      <c r="B85" s="214" t="s">
        <v>24</v>
      </c>
      <c r="C85" s="215" t="s">
        <v>2</v>
      </c>
      <c r="D85" s="215" t="s">
        <v>3</v>
      </c>
      <c r="E85" s="216" t="s">
        <v>4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</row>
    <row r="86" spans="1:21" x14ac:dyDescent="0.2">
      <c r="A86" s="64"/>
      <c r="B86" s="66" t="s">
        <v>34</v>
      </c>
      <c r="C86" s="76">
        <v>1</v>
      </c>
      <c r="D86" s="77">
        <v>800</v>
      </c>
      <c r="E86" s="78">
        <f>(C86*D86)</f>
        <v>800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</row>
    <row r="87" spans="1:21" x14ac:dyDescent="0.2">
      <c r="A87" s="64"/>
      <c r="B87" s="66" t="s">
        <v>27</v>
      </c>
      <c r="C87" s="76">
        <v>1</v>
      </c>
      <c r="D87" s="77">
        <v>1426.42</v>
      </c>
      <c r="E87" s="78">
        <f>(C87*D87)</f>
        <v>1426.42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</row>
    <row r="88" spans="1:21" x14ac:dyDescent="0.2">
      <c r="A88" s="64"/>
      <c r="B88" s="66" t="s">
        <v>32</v>
      </c>
      <c r="C88" s="76">
        <v>1</v>
      </c>
      <c r="D88" s="77">
        <v>992.79</v>
      </c>
      <c r="E88" s="78">
        <f>(C88*D88)</f>
        <v>992.79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</row>
    <row r="89" spans="1:21" ht="13.5" thickBot="1" x14ac:dyDescent="0.25">
      <c r="A89" s="64"/>
      <c r="B89" s="67" t="s">
        <v>29</v>
      </c>
      <c r="C89" s="89">
        <v>4</v>
      </c>
      <c r="D89" s="165">
        <v>97</v>
      </c>
      <c r="E89" s="90">
        <f>(C89*D89)</f>
        <v>388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</row>
    <row r="90" spans="1:21" x14ac:dyDescent="0.2">
      <c r="A90" s="64"/>
      <c r="B90" s="85"/>
      <c r="C90" s="86"/>
      <c r="D90" s="167" t="s">
        <v>14</v>
      </c>
      <c r="E90" s="196">
        <f>SUM(E86:E89)</f>
        <v>3607.21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</row>
    <row r="91" spans="1:21" x14ac:dyDescent="0.2">
      <c r="A91" s="64"/>
      <c r="B91" s="85"/>
      <c r="C91" s="86"/>
      <c r="D91" s="66" t="s">
        <v>15</v>
      </c>
      <c r="E91" s="78">
        <f>(E90*0.16)</f>
        <v>577.15359999999998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</row>
    <row r="92" spans="1:21" ht="13.5" thickBot="1" x14ac:dyDescent="0.25">
      <c r="A92" s="64"/>
      <c r="B92" s="87"/>
      <c r="C92" s="88"/>
      <c r="D92" s="67" t="s">
        <v>16</v>
      </c>
      <c r="E92" s="90">
        <f>SUM(E90:E91)</f>
        <v>4184.3635999999997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</row>
    <row r="93" spans="1:21" ht="13.5" thickBot="1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</row>
    <row r="94" spans="1:21" ht="18.75" thickBot="1" x14ac:dyDescent="0.3">
      <c r="A94" s="64"/>
      <c r="B94" s="208" t="s">
        <v>80</v>
      </c>
      <c r="C94" s="212" t="s">
        <v>64</v>
      </c>
      <c r="D94" s="264" t="s">
        <v>31</v>
      </c>
      <c r="E94" s="245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</row>
    <row r="95" spans="1:21" ht="25.5" x14ac:dyDescent="0.2">
      <c r="A95" s="64"/>
      <c r="B95" s="214" t="s">
        <v>24</v>
      </c>
      <c r="C95" s="215" t="s">
        <v>2</v>
      </c>
      <c r="D95" s="215" t="s">
        <v>3</v>
      </c>
      <c r="E95" s="216" t="s">
        <v>4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</row>
    <row r="96" spans="1:21" x14ac:dyDescent="0.2">
      <c r="A96" s="64"/>
      <c r="B96" s="66" t="s">
        <v>20</v>
      </c>
      <c r="C96" s="76">
        <v>1</v>
      </c>
      <c r="D96" s="77">
        <v>627.62</v>
      </c>
      <c r="E96" s="78">
        <f>(C96*D96)</f>
        <v>627.62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</row>
    <row r="97" spans="1:21" x14ac:dyDescent="0.2">
      <c r="A97" s="64"/>
      <c r="B97" s="66" t="s">
        <v>21</v>
      </c>
      <c r="C97" s="76">
        <v>1</v>
      </c>
      <c r="D97" s="77">
        <v>234.63</v>
      </c>
      <c r="E97" s="78">
        <f>(C97*D97)</f>
        <v>234.63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</row>
    <row r="98" spans="1:21" ht="13.5" thickBot="1" x14ac:dyDescent="0.25">
      <c r="A98" s="64"/>
      <c r="B98" s="67" t="s">
        <v>31</v>
      </c>
      <c r="C98" s="89">
        <v>1</v>
      </c>
      <c r="D98" s="165">
        <v>600</v>
      </c>
      <c r="E98" s="90">
        <f>(C98*D98)</f>
        <v>600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</row>
    <row r="99" spans="1:21" x14ac:dyDescent="0.2">
      <c r="A99" s="64"/>
      <c r="B99" s="85"/>
      <c r="C99" s="86"/>
      <c r="D99" s="167" t="s">
        <v>14</v>
      </c>
      <c r="E99" s="196">
        <f>SUM(E96:E98)</f>
        <v>1462.25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</row>
    <row r="100" spans="1:21" x14ac:dyDescent="0.2">
      <c r="A100" s="64"/>
      <c r="B100" s="85"/>
      <c r="C100" s="86"/>
      <c r="D100" s="66" t="s">
        <v>15</v>
      </c>
      <c r="E100" s="78">
        <f>(E99*0.16)</f>
        <v>233.96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</row>
    <row r="101" spans="1:21" ht="13.5" thickBot="1" x14ac:dyDescent="0.25">
      <c r="A101" s="64"/>
      <c r="B101" s="87"/>
      <c r="C101" s="88"/>
      <c r="D101" s="67" t="s">
        <v>16</v>
      </c>
      <c r="E101" s="90">
        <f>SUM(E99:E100)</f>
        <v>1696.21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</row>
    <row r="102" spans="1:21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</row>
    <row r="103" spans="1:21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</row>
    <row r="104" spans="1:21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</row>
    <row r="105" spans="1:21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</row>
    <row r="106" spans="1:21" x14ac:dyDescent="0.2">
      <c r="A106" s="64"/>
      <c r="B106" s="64"/>
      <c r="C106" s="64" t="s">
        <v>75</v>
      </c>
      <c r="D106" s="64" t="s">
        <v>73</v>
      </c>
      <c r="E106" s="64" t="s">
        <v>67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</row>
    <row r="107" spans="1:21" x14ac:dyDescent="0.2">
      <c r="A107" s="64"/>
      <c r="B107" s="64"/>
      <c r="C107" s="64" t="s">
        <v>56</v>
      </c>
      <c r="D107" s="64" t="s">
        <v>69</v>
      </c>
      <c r="E107" s="141">
        <v>2759.65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</row>
    <row r="108" spans="1:21" x14ac:dyDescent="0.2">
      <c r="A108" s="64"/>
      <c r="B108" s="64"/>
      <c r="C108" s="64" t="s">
        <v>57</v>
      </c>
      <c r="D108" s="64" t="s">
        <v>17</v>
      </c>
      <c r="E108" s="141">
        <v>4874.75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</row>
    <row r="109" spans="1:21" x14ac:dyDescent="0.2">
      <c r="A109" s="64"/>
      <c r="B109" s="64"/>
      <c r="C109" s="64" t="s">
        <v>58</v>
      </c>
      <c r="D109" s="92" t="s">
        <v>53</v>
      </c>
      <c r="E109" s="64">
        <v>800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</row>
    <row r="110" spans="1:21" x14ac:dyDescent="0.2">
      <c r="A110" s="64"/>
      <c r="B110" s="64"/>
      <c r="C110" s="64" t="s">
        <v>59</v>
      </c>
      <c r="D110" s="92" t="s">
        <v>78</v>
      </c>
      <c r="E110" s="142">
        <v>999.38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</row>
    <row r="111" spans="1:21" x14ac:dyDescent="0.2">
      <c r="A111" s="64"/>
      <c r="B111" s="64"/>
      <c r="C111" s="64" t="s">
        <v>60</v>
      </c>
      <c r="D111" s="92" t="s">
        <v>54</v>
      </c>
      <c r="E111" s="141">
        <v>1140.22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</row>
    <row r="112" spans="1:21" ht="15" x14ac:dyDescent="0.25">
      <c r="A112" s="64"/>
      <c r="B112" s="64"/>
      <c r="C112" s="179" t="s">
        <v>99</v>
      </c>
      <c r="D112" s="180" t="s">
        <v>100</v>
      </c>
      <c r="E112" s="181">
        <v>600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</row>
    <row r="113" spans="1:21" ht="15" x14ac:dyDescent="0.25">
      <c r="A113" s="64"/>
      <c r="B113" s="64"/>
      <c r="C113" s="179" t="s">
        <v>101</v>
      </c>
      <c r="D113" s="180" t="s">
        <v>102</v>
      </c>
      <c r="E113" s="182">
        <v>650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</row>
    <row r="114" spans="1:21" ht="15" x14ac:dyDescent="0.25">
      <c r="A114" s="64"/>
      <c r="B114" s="64"/>
      <c r="C114" s="179" t="s">
        <v>103</v>
      </c>
      <c r="D114" s="180" t="s">
        <v>104</v>
      </c>
      <c r="E114" s="182">
        <v>400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</row>
    <row r="115" spans="1:21" x14ac:dyDescent="0.2">
      <c r="A115" s="64"/>
      <c r="B115" s="64"/>
      <c r="C115" s="64" t="s">
        <v>61</v>
      </c>
      <c r="D115" s="92" t="s">
        <v>85</v>
      </c>
      <c r="E115" s="141">
        <v>2850.55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</row>
    <row r="116" spans="1:21" x14ac:dyDescent="0.2">
      <c r="A116" s="64"/>
      <c r="B116" s="64"/>
      <c r="C116" s="64" t="s">
        <v>62</v>
      </c>
      <c r="D116" s="92" t="s">
        <v>88</v>
      </c>
      <c r="E116" s="64">
        <v>120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</row>
    <row r="117" spans="1:21" x14ac:dyDescent="0.2">
      <c r="A117" s="64"/>
      <c r="B117" s="64"/>
      <c r="C117" s="64" t="s">
        <v>63</v>
      </c>
      <c r="D117" s="92" t="s">
        <v>35</v>
      </c>
      <c r="E117" s="64">
        <v>8594.73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</row>
    <row r="118" spans="1:21" x14ac:dyDescent="0.2">
      <c r="A118" s="64"/>
      <c r="B118" s="64"/>
      <c r="C118" s="64" t="s">
        <v>71</v>
      </c>
      <c r="D118" s="92" t="s">
        <v>36</v>
      </c>
      <c r="E118" s="64">
        <v>3607.21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</row>
    <row r="119" spans="1:21" ht="18" x14ac:dyDescent="0.25">
      <c r="A119" s="64"/>
      <c r="B119" s="64"/>
      <c r="C119" s="63" t="s">
        <v>64</v>
      </c>
      <c r="D119" s="92" t="s">
        <v>31</v>
      </c>
      <c r="E119" s="64">
        <v>1462.25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</row>
    <row r="120" spans="1:21" x14ac:dyDescent="0.2">
      <c r="A120" s="64"/>
      <c r="B120" s="64"/>
      <c r="C120" s="64" t="s">
        <v>94</v>
      </c>
      <c r="D120" s="64" t="s">
        <v>95</v>
      </c>
      <c r="E120" s="175">
        <f>C35</f>
        <v>136.04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</row>
    <row r="121" spans="1:21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</row>
    <row r="122" spans="1:21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</row>
    <row r="123" spans="1:21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</row>
    <row r="124" spans="1:21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</row>
    <row r="125" spans="1:21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</row>
    <row r="126" spans="1:21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</row>
    <row r="127" spans="1:21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</row>
    <row r="128" spans="1:21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</row>
    <row r="129" spans="1:21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</row>
    <row r="130" spans="1:21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</row>
    <row r="131" spans="1:21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</row>
    <row r="132" spans="1:21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</row>
    <row r="133" spans="1:21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</row>
    <row r="134" spans="1:21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</row>
    <row r="135" spans="1:21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</row>
    <row r="136" spans="1:21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</row>
    <row r="137" spans="1:21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</row>
    <row r="138" spans="1:21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</row>
    <row r="139" spans="1:21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</row>
    <row r="140" spans="1:21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</row>
    <row r="141" spans="1:21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</row>
    <row r="142" spans="1:21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</row>
    <row r="143" spans="1:21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</row>
    <row r="144" spans="1:21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</row>
    <row r="145" spans="1:21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</row>
    <row r="146" spans="1:21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</row>
  </sheetData>
  <sheetProtection algorithmName="SHA-512" hashValue="ZoNVAOZuMiwvyDtxce0EMG2b3HG9GKBaSVGaM0EzWw592geYKXDi3J3tas3wkwYIiUp2HbjJUyOSa7Wb37DHRQ==" saltValue="9YVvB0vyc6OhsHBWpJsrIw==" spinCount="100000" sheet="1" objects="1" scenarios="1"/>
  <mergeCells count="21">
    <mergeCell ref="B5:D5"/>
    <mergeCell ref="B19:D19"/>
    <mergeCell ref="B18:D18"/>
    <mergeCell ref="D39:E39"/>
    <mergeCell ref="E5:G6"/>
    <mergeCell ref="C37:D37"/>
    <mergeCell ref="B34:D34"/>
    <mergeCell ref="D47:E47"/>
    <mergeCell ref="D94:E94"/>
    <mergeCell ref="D60:E60"/>
    <mergeCell ref="D70:E70"/>
    <mergeCell ref="D73:E73"/>
    <mergeCell ref="D84:E84"/>
    <mergeCell ref="B55:E55"/>
    <mergeCell ref="E56:E58"/>
    <mergeCell ref="A1:B1"/>
    <mergeCell ref="A2:B2"/>
    <mergeCell ref="A3:B3"/>
    <mergeCell ref="E1:G1"/>
    <mergeCell ref="E2:G2"/>
    <mergeCell ref="E3:G4"/>
  </mergeCells>
  <phoneticPr fontId="2" type="noConversion"/>
  <dataValidations count="2">
    <dataValidation type="list" allowBlank="1" showInputMessage="1" showErrorMessage="1" sqref="E20">
      <formula1>$C$107:$C$119</formula1>
    </dataValidation>
    <dataValidation type="list" allowBlank="1" showInputMessage="1" showErrorMessage="1" sqref="E8:E19">
      <formula1>$C$107:$C$122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workbookViewId="0">
      <selection sqref="A1:B1"/>
    </sheetView>
  </sheetViews>
  <sheetFormatPr baseColWidth="10" defaultRowHeight="12.75" x14ac:dyDescent="0.2"/>
  <cols>
    <col min="1" max="1" width="6.42578125" style="410" customWidth="1"/>
    <col min="2" max="2" width="40.85546875" style="410" customWidth="1"/>
    <col min="3" max="3" width="14.7109375" style="410" customWidth="1"/>
    <col min="4" max="4" width="13.42578125" style="410" customWidth="1"/>
    <col min="5" max="5" width="17.42578125" style="410" customWidth="1"/>
    <col min="6" max="6" width="37" style="410" customWidth="1"/>
    <col min="7" max="16384" width="11.42578125" style="410"/>
  </cols>
  <sheetData>
    <row r="1" spans="1:17" ht="24" customHeight="1" thickBot="1" x14ac:dyDescent="0.3">
      <c r="A1" s="354" t="s">
        <v>0</v>
      </c>
      <c r="B1" s="356"/>
      <c r="C1" s="7"/>
      <c r="D1" s="7"/>
      <c r="E1" s="250" t="s">
        <v>65</v>
      </c>
      <c r="F1" s="251"/>
      <c r="G1" s="25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 thickBot="1" x14ac:dyDescent="0.25">
      <c r="A2" s="373" t="s">
        <v>50</v>
      </c>
      <c r="B2" s="374"/>
      <c r="C2" s="2"/>
      <c r="D2" s="2"/>
      <c r="E2" s="253" t="s">
        <v>66</v>
      </c>
      <c r="F2" s="254"/>
      <c r="G2" s="255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customHeight="1" thickBot="1" x14ac:dyDescent="0.25">
      <c r="A3" s="349" t="s">
        <v>49</v>
      </c>
      <c r="B3" s="350"/>
      <c r="C3" s="2"/>
      <c r="D3" s="2"/>
      <c r="E3" s="256" t="s">
        <v>74</v>
      </c>
      <c r="F3" s="257"/>
      <c r="G3" s="258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6.5" thickBot="1" x14ac:dyDescent="0.3">
      <c r="A4" s="62" t="s">
        <v>56</v>
      </c>
      <c r="B4" s="23" t="s">
        <v>7</v>
      </c>
      <c r="C4" s="3"/>
      <c r="D4" s="3"/>
      <c r="E4" s="259"/>
      <c r="F4" s="260"/>
      <c r="G4" s="26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3.5" customHeight="1" thickBot="1" x14ac:dyDescent="0.25">
      <c r="A5" s="27" t="s">
        <v>8</v>
      </c>
      <c r="B5" s="346" t="s">
        <v>92</v>
      </c>
      <c r="C5" s="346"/>
      <c r="D5" s="347"/>
      <c r="E5" s="278" t="s">
        <v>76</v>
      </c>
      <c r="F5" s="279"/>
      <c r="G5" s="280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411" customFormat="1" ht="26.25" thickBot="1" x14ac:dyDescent="0.25">
      <c r="A6" s="35" t="s">
        <v>2</v>
      </c>
      <c r="B6" s="36" t="s">
        <v>73</v>
      </c>
      <c r="C6" s="36" t="s">
        <v>3</v>
      </c>
      <c r="D6" s="37" t="s">
        <v>4</v>
      </c>
      <c r="E6" s="281"/>
      <c r="F6" s="282"/>
      <c r="G6" s="283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3.5" thickBot="1" x14ac:dyDescent="0.25">
      <c r="A7" s="24">
        <v>11</v>
      </c>
      <c r="B7" s="8" t="s">
        <v>93</v>
      </c>
      <c r="C7" s="5">
        <v>117.6</v>
      </c>
      <c r="D7" s="25">
        <f t="shared" ref="D7:D14" si="0">(A7*C7)</f>
        <v>1293.5999999999999</v>
      </c>
      <c r="E7" s="79" t="s">
        <v>75</v>
      </c>
      <c r="F7" s="80" t="s">
        <v>73</v>
      </c>
      <c r="G7" s="81" t="s">
        <v>67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">
      <c r="A8" s="24">
        <v>1</v>
      </c>
      <c r="B8" s="8" t="s">
        <v>6</v>
      </c>
      <c r="C8" s="5">
        <v>222.52</v>
      </c>
      <c r="D8" s="25">
        <f t="shared" si="0"/>
        <v>222.52</v>
      </c>
      <c r="E8" s="231"/>
      <c r="F8" s="232" t="str">
        <f>IF(E8="","",(VLOOKUP(E8,$C$105:$E$122,2,FALSE)))</f>
        <v/>
      </c>
      <c r="G8" s="233" t="str">
        <f>IF(E8="","",(VLOOKUP(E8,$C$105:$E$122,3,FALSE)))</f>
        <v/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">
      <c r="A9" s="24">
        <v>1</v>
      </c>
      <c r="B9" s="8" t="s">
        <v>9</v>
      </c>
      <c r="C9" s="5">
        <v>1027.01</v>
      </c>
      <c r="D9" s="25">
        <f t="shared" si="0"/>
        <v>1027.01</v>
      </c>
      <c r="E9" s="174"/>
      <c r="F9" s="82" t="str">
        <f t="shared" ref="F9:F20" si="1">IF(E9="","",(VLOOKUP(E9,$C$105:$E$122,2,FALSE)))</f>
        <v/>
      </c>
      <c r="G9" s="83" t="str">
        <f t="shared" ref="G9:G20" si="2">IF(E9="","",(VLOOKUP(E9,$C$105:$E$122,3,FALSE)))</f>
        <v/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24">
        <v>1</v>
      </c>
      <c r="B10" s="8" t="s">
        <v>10</v>
      </c>
      <c r="C10" s="5">
        <v>336.28</v>
      </c>
      <c r="D10" s="25">
        <f t="shared" si="0"/>
        <v>336.28</v>
      </c>
      <c r="E10" s="174"/>
      <c r="F10" s="82" t="str">
        <f t="shared" si="1"/>
        <v/>
      </c>
      <c r="G10" s="83" t="str">
        <f t="shared" si="2"/>
        <v/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">
      <c r="A11" s="24">
        <v>1</v>
      </c>
      <c r="B11" s="8" t="s">
        <v>18</v>
      </c>
      <c r="C11" s="5">
        <v>353.75</v>
      </c>
      <c r="D11" s="25">
        <f t="shared" si="0"/>
        <v>353.75</v>
      </c>
      <c r="E11" s="174"/>
      <c r="F11" s="82" t="str">
        <f t="shared" si="1"/>
        <v/>
      </c>
      <c r="G11" s="83" t="str">
        <f t="shared" si="2"/>
        <v/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">
      <c r="A12" s="24">
        <v>1</v>
      </c>
      <c r="B12" s="8" t="s">
        <v>11</v>
      </c>
      <c r="C12" s="5">
        <v>14.22</v>
      </c>
      <c r="D12" s="25">
        <f t="shared" si="0"/>
        <v>14.22</v>
      </c>
      <c r="E12" s="174"/>
      <c r="F12" s="82" t="str">
        <f t="shared" si="1"/>
        <v/>
      </c>
      <c r="G12" s="83" t="str">
        <f t="shared" si="2"/>
        <v/>
      </c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">
      <c r="A13" s="24">
        <v>1</v>
      </c>
      <c r="B13" s="8" t="s">
        <v>12</v>
      </c>
      <c r="C13" s="5">
        <v>1000</v>
      </c>
      <c r="D13" s="25">
        <f t="shared" si="0"/>
        <v>1000</v>
      </c>
      <c r="E13" s="174"/>
      <c r="F13" s="82" t="str">
        <f t="shared" si="1"/>
        <v/>
      </c>
      <c r="G13" s="83" t="str">
        <f t="shared" si="2"/>
        <v/>
      </c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3.5" thickBot="1" x14ac:dyDescent="0.25">
      <c r="A14" s="375">
        <v>1</v>
      </c>
      <c r="B14" s="376" t="s">
        <v>13</v>
      </c>
      <c r="C14" s="377">
        <v>200</v>
      </c>
      <c r="D14" s="26">
        <f t="shared" si="0"/>
        <v>200</v>
      </c>
      <c r="E14" s="174"/>
      <c r="F14" s="82" t="str">
        <f t="shared" si="1"/>
        <v/>
      </c>
      <c r="G14" s="83" t="str">
        <f t="shared" si="2"/>
        <v/>
      </c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">
      <c r="A15" s="53"/>
      <c r="B15" s="54"/>
      <c r="C15" s="378" t="s">
        <v>14</v>
      </c>
      <c r="D15" s="379">
        <f>SUM(D7:D14)</f>
        <v>4447.3799999999992</v>
      </c>
      <c r="E15" s="174"/>
      <c r="F15" s="82" t="str">
        <f t="shared" si="1"/>
        <v/>
      </c>
      <c r="G15" s="83" t="str">
        <f t="shared" si="2"/>
        <v/>
      </c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">
      <c r="A16" s="53"/>
      <c r="B16" s="54"/>
      <c r="C16" s="22" t="s">
        <v>15</v>
      </c>
      <c r="D16" s="25">
        <f>(D15*0.16)</f>
        <v>711.58079999999984</v>
      </c>
      <c r="E16" s="174"/>
      <c r="F16" s="82" t="str">
        <f t="shared" si="1"/>
        <v/>
      </c>
      <c r="G16" s="83" t="str">
        <f t="shared" si="2"/>
        <v/>
      </c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3.5" thickBot="1" x14ac:dyDescent="0.25">
      <c r="A17" s="55"/>
      <c r="B17" s="56"/>
      <c r="C17" s="194" t="s">
        <v>16</v>
      </c>
      <c r="D17" s="26">
        <f>SUM(D15:D16)</f>
        <v>5158.9607999999989</v>
      </c>
      <c r="E17" s="174"/>
      <c r="F17" s="82" t="str">
        <f t="shared" si="1"/>
        <v/>
      </c>
      <c r="G17" s="83" t="str">
        <f t="shared" si="2"/>
        <v/>
      </c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3.5" thickBot="1" x14ac:dyDescent="0.25">
      <c r="A18" s="2"/>
      <c r="B18" s="2"/>
      <c r="C18" s="2"/>
      <c r="D18" s="2"/>
      <c r="E18" s="174"/>
      <c r="F18" s="82" t="str">
        <f t="shared" si="1"/>
        <v/>
      </c>
      <c r="G18" s="83" t="str">
        <f t="shared" si="2"/>
        <v/>
      </c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6.5" thickBot="1" x14ac:dyDescent="0.3">
      <c r="A19" s="61" t="s">
        <v>57</v>
      </c>
      <c r="B19" s="357" t="s">
        <v>17</v>
      </c>
      <c r="C19" s="358"/>
      <c r="D19" s="359"/>
      <c r="E19" s="174"/>
      <c r="F19" s="82" t="str">
        <f t="shared" si="1"/>
        <v/>
      </c>
      <c r="G19" s="83" t="str">
        <f t="shared" si="2"/>
        <v/>
      </c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3.5" thickBot="1" x14ac:dyDescent="0.25">
      <c r="A20" s="27" t="s">
        <v>8</v>
      </c>
      <c r="B20" s="346" t="s">
        <v>98</v>
      </c>
      <c r="C20" s="346"/>
      <c r="D20" s="347"/>
      <c r="E20" s="234"/>
      <c r="F20" s="235" t="str">
        <f t="shared" si="1"/>
        <v/>
      </c>
      <c r="G20" s="236" t="str">
        <f t="shared" si="2"/>
        <v/>
      </c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25.5" x14ac:dyDescent="0.2">
      <c r="A21" s="35" t="s">
        <v>2</v>
      </c>
      <c r="B21" s="36" t="s">
        <v>73</v>
      </c>
      <c r="C21" s="36" t="s">
        <v>3</v>
      </c>
      <c r="D21" s="37" t="s">
        <v>4</v>
      </c>
      <c r="E21" s="92"/>
      <c r="F21" s="237" t="s">
        <v>14</v>
      </c>
      <c r="G21" s="238">
        <f>SUM(G8:G20)</f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">
      <c r="A22" s="24">
        <v>11</v>
      </c>
      <c r="B22" s="8" t="s">
        <v>93</v>
      </c>
      <c r="C22" s="5">
        <f>C7</f>
        <v>117.6</v>
      </c>
      <c r="D22" s="25">
        <f t="shared" ref="D22:D31" si="3">(A22*C22)</f>
        <v>1293.5999999999999</v>
      </c>
      <c r="E22" s="92"/>
      <c r="F22" s="239" t="s">
        <v>15</v>
      </c>
      <c r="G22" s="84">
        <f>(G21*0.16)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3.5" thickBot="1" x14ac:dyDescent="0.25">
      <c r="A23" s="24">
        <v>1</v>
      </c>
      <c r="B23" s="8" t="s">
        <v>6</v>
      </c>
      <c r="C23" s="5">
        <f>C8</f>
        <v>222.52</v>
      </c>
      <c r="D23" s="25">
        <f t="shared" si="3"/>
        <v>222.52</v>
      </c>
      <c r="E23" s="93"/>
      <c r="F23" s="240" t="s">
        <v>16</v>
      </c>
      <c r="G23" s="94">
        <f>SUM(G21:G22)</f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">
      <c r="A24" s="24">
        <v>1</v>
      </c>
      <c r="B24" s="8" t="s">
        <v>9</v>
      </c>
      <c r="C24" s="5">
        <f>C9</f>
        <v>1027.01</v>
      </c>
      <c r="D24" s="25">
        <f t="shared" si="3"/>
        <v>1027.01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">
      <c r="A25" s="24">
        <v>1</v>
      </c>
      <c r="B25" s="8" t="s">
        <v>10</v>
      </c>
      <c r="C25" s="5">
        <f>C10</f>
        <v>336.28</v>
      </c>
      <c r="D25" s="25">
        <f t="shared" si="3"/>
        <v>336.28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">
      <c r="A26" s="24">
        <v>1</v>
      </c>
      <c r="B26" s="8" t="s">
        <v>18</v>
      </c>
      <c r="C26" s="5">
        <v>353.75</v>
      </c>
      <c r="D26" s="25">
        <f t="shared" si="3"/>
        <v>353.75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">
      <c r="A27" s="24">
        <v>3</v>
      </c>
      <c r="B27" s="8" t="s">
        <v>77</v>
      </c>
      <c r="C27" s="5">
        <v>325.22000000000003</v>
      </c>
      <c r="D27" s="25">
        <f t="shared" si="3"/>
        <v>975.66000000000008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">
      <c r="A28" s="24">
        <v>3</v>
      </c>
      <c r="B28" s="8" t="s">
        <v>19</v>
      </c>
      <c r="C28" s="5">
        <v>46.48</v>
      </c>
      <c r="D28" s="25">
        <f t="shared" si="3"/>
        <v>139.44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">
      <c r="A29" s="24">
        <v>1</v>
      </c>
      <c r="B29" s="8" t="s">
        <v>11</v>
      </c>
      <c r="C29" s="5">
        <v>14.22</v>
      </c>
      <c r="D29" s="25">
        <f t="shared" si="3"/>
        <v>14.22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">
      <c r="A30" s="24">
        <v>1</v>
      </c>
      <c r="B30" s="8" t="s">
        <v>12</v>
      </c>
      <c r="C30" s="5">
        <v>2000</v>
      </c>
      <c r="D30" s="25">
        <f t="shared" si="3"/>
        <v>2000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3.5" thickBot="1" x14ac:dyDescent="0.25">
      <c r="A31" s="375">
        <v>1</v>
      </c>
      <c r="B31" s="376" t="s">
        <v>13</v>
      </c>
      <c r="C31" s="377">
        <v>200</v>
      </c>
      <c r="D31" s="26">
        <f t="shared" si="3"/>
        <v>200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">
      <c r="A32" s="53"/>
      <c r="B32" s="54"/>
      <c r="C32" s="378" t="s">
        <v>14</v>
      </c>
      <c r="D32" s="379">
        <f>SUM(D22:D31)</f>
        <v>6562.48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">
      <c r="A33" s="53"/>
      <c r="B33" s="54"/>
      <c r="C33" s="22" t="s">
        <v>15</v>
      </c>
      <c r="D33" s="25">
        <f>(D32*0.16)</f>
        <v>1049.9967999999999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3.5" thickBot="1" x14ac:dyDescent="0.25">
      <c r="A34" s="55"/>
      <c r="B34" s="56"/>
      <c r="C34" s="194" t="s">
        <v>16</v>
      </c>
      <c r="D34" s="26">
        <f>SUM(D32:D33)</f>
        <v>7612.4767999999995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3.5" thickBo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24" thickBot="1" x14ac:dyDescent="0.25">
      <c r="A36" s="2"/>
      <c r="B36" s="360" t="s">
        <v>22</v>
      </c>
      <c r="C36" s="361"/>
      <c r="D36" s="362"/>
      <c r="E36" s="16"/>
      <c r="F36" s="2"/>
      <c r="G36" s="344"/>
      <c r="H36" s="345"/>
      <c r="I36" s="2"/>
      <c r="J36" s="2"/>
      <c r="K36" s="2"/>
      <c r="L36" s="2"/>
      <c r="M36" s="2"/>
      <c r="N36" s="2"/>
      <c r="O36" s="2"/>
      <c r="P36" s="2"/>
      <c r="Q36" s="2"/>
    </row>
    <row r="37" spans="1:17" ht="15.75" thickBot="1" x14ac:dyDescent="0.3">
      <c r="A37" s="62" t="s">
        <v>94</v>
      </c>
      <c r="B37" s="42" t="s">
        <v>70</v>
      </c>
      <c r="C37" s="43">
        <v>136.04</v>
      </c>
      <c r="D37" s="173"/>
      <c r="E37" s="2"/>
      <c r="F37" s="351"/>
      <c r="G37" s="352"/>
      <c r="H37" s="352"/>
      <c r="I37" s="353"/>
      <c r="J37" s="2"/>
      <c r="K37" s="2"/>
      <c r="L37" s="2"/>
      <c r="M37" s="2"/>
      <c r="N37" s="2"/>
      <c r="O37" s="2"/>
      <c r="P37" s="2"/>
      <c r="Q37" s="2"/>
    </row>
    <row r="38" spans="1:17" ht="15.75" thickBot="1" x14ac:dyDescent="0.3">
      <c r="A38" s="380" t="s">
        <v>58</v>
      </c>
      <c r="B38" s="381" t="s">
        <v>53</v>
      </c>
      <c r="C38" s="382">
        <v>800</v>
      </c>
      <c r="D38" s="383"/>
      <c r="E38" s="2"/>
      <c r="F38" s="363"/>
      <c r="G38" s="364"/>
      <c r="H38" s="364"/>
      <c r="I38" s="365"/>
      <c r="J38" s="2"/>
      <c r="K38" s="2"/>
      <c r="L38" s="2"/>
      <c r="M38" s="2"/>
      <c r="N38" s="2"/>
      <c r="O38" s="2"/>
      <c r="P38" s="2"/>
      <c r="Q38" s="2"/>
    </row>
    <row r="39" spans="1:17" ht="13.5" thickBot="1" x14ac:dyDescent="0.25">
      <c r="A39" s="2"/>
      <c r="B39" s="2"/>
      <c r="C39" s="2"/>
      <c r="D39" s="2"/>
      <c r="E39" s="2"/>
      <c r="F39" s="366"/>
      <c r="G39" s="367"/>
      <c r="H39" s="367"/>
      <c r="I39" s="368"/>
      <c r="J39" s="2"/>
      <c r="K39" s="2"/>
      <c r="L39" s="2"/>
      <c r="M39" s="2"/>
      <c r="N39" s="2"/>
      <c r="O39" s="2"/>
      <c r="P39" s="2"/>
      <c r="Q39" s="2"/>
    </row>
    <row r="40" spans="1:17" ht="18.75" thickBot="1" x14ac:dyDescent="0.3">
      <c r="A40" s="2"/>
      <c r="B40" s="390" t="s">
        <v>80</v>
      </c>
      <c r="C40" s="384" t="s">
        <v>59</v>
      </c>
      <c r="D40" s="385" t="s">
        <v>78</v>
      </c>
      <c r="E40" s="386"/>
      <c r="F40" s="369"/>
      <c r="G40" s="369"/>
      <c r="H40" s="369"/>
      <c r="I40" s="370"/>
      <c r="J40" s="2"/>
      <c r="K40" s="2"/>
      <c r="L40" s="2"/>
      <c r="M40" s="2"/>
      <c r="N40" s="2"/>
      <c r="O40" s="2"/>
      <c r="P40" s="2"/>
      <c r="Q40" s="2"/>
    </row>
    <row r="41" spans="1:17" ht="25.5" x14ac:dyDescent="0.2">
      <c r="A41" s="2"/>
      <c r="B41" s="387" t="s">
        <v>23</v>
      </c>
      <c r="C41" s="388" t="s">
        <v>2</v>
      </c>
      <c r="D41" s="388" t="s">
        <v>3</v>
      </c>
      <c r="E41" s="389" t="s">
        <v>4</v>
      </c>
      <c r="F41" s="15"/>
      <c r="G41" s="366"/>
      <c r="H41" s="368"/>
      <c r="I41" s="14"/>
      <c r="J41" s="2"/>
      <c r="K41" s="2"/>
      <c r="L41" s="2"/>
      <c r="M41" s="2"/>
      <c r="N41" s="2"/>
      <c r="O41" s="2"/>
      <c r="P41" s="2"/>
      <c r="Q41" s="2"/>
    </row>
    <row r="42" spans="1:17" x14ac:dyDescent="0.2">
      <c r="A42" s="2"/>
      <c r="B42" s="52" t="s">
        <v>79</v>
      </c>
      <c r="C42" s="4">
        <v>2</v>
      </c>
      <c r="D42" s="5">
        <v>199.69</v>
      </c>
      <c r="E42" s="25">
        <f>(C42*D42)</f>
        <v>399.38</v>
      </c>
      <c r="F42" s="51"/>
      <c r="G42" s="348"/>
      <c r="H42" s="348"/>
      <c r="I42" s="11"/>
      <c r="J42" s="2"/>
      <c r="K42" s="2"/>
      <c r="L42" s="2"/>
      <c r="M42" s="2"/>
      <c r="N42" s="2"/>
      <c r="O42" s="2"/>
      <c r="P42" s="2"/>
      <c r="Q42" s="2"/>
    </row>
    <row r="43" spans="1:17" ht="13.5" thickBot="1" x14ac:dyDescent="0.25">
      <c r="A43" s="2"/>
      <c r="B43" s="194" t="s">
        <v>78</v>
      </c>
      <c r="C43" s="31">
        <v>1</v>
      </c>
      <c r="D43" s="377">
        <v>600</v>
      </c>
      <c r="E43" s="26">
        <f>(C43*D43)</f>
        <v>600</v>
      </c>
      <c r="F43" s="51"/>
      <c r="G43" s="348"/>
      <c r="H43" s="348"/>
      <c r="I43" s="11"/>
      <c r="J43" s="2"/>
      <c r="K43" s="2"/>
      <c r="L43" s="2"/>
      <c r="M43" s="2"/>
      <c r="N43" s="2"/>
      <c r="O43" s="2"/>
      <c r="P43" s="2"/>
      <c r="Q43" s="2"/>
    </row>
    <row r="44" spans="1:17" x14ac:dyDescent="0.2">
      <c r="A44" s="2"/>
      <c r="B44" s="53"/>
      <c r="C44" s="54"/>
      <c r="D44" s="378" t="s">
        <v>14</v>
      </c>
      <c r="E44" s="379">
        <f>SUM(E42:E43)</f>
        <v>999.38</v>
      </c>
      <c r="F44" s="51"/>
      <c r="G44" s="348"/>
      <c r="H44" s="348"/>
      <c r="I44" s="11"/>
      <c r="J44" s="2"/>
      <c r="K44" s="2"/>
      <c r="L44" s="2"/>
      <c r="M44" s="2"/>
      <c r="N44" s="2"/>
      <c r="O44" s="2"/>
      <c r="P44" s="2"/>
      <c r="Q44" s="2"/>
    </row>
    <row r="45" spans="1:17" x14ac:dyDescent="0.2">
      <c r="A45" s="2"/>
      <c r="B45" s="53"/>
      <c r="C45" s="54"/>
      <c r="D45" s="22" t="s">
        <v>15</v>
      </c>
      <c r="E45" s="25">
        <f>(E44*0.16)</f>
        <v>159.9008</v>
      </c>
      <c r="F45" s="51"/>
      <c r="G45" s="348"/>
      <c r="H45" s="348"/>
      <c r="I45" s="11"/>
      <c r="J45" s="2"/>
      <c r="K45" s="2"/>
      <c r="L45" s="2"/>
      <c r="M45" s="2"/>
      <c r="N45" s="2"/>
      <c r="O45" s="2"/>
      <c r="P45" s="2"/>
      <c r="Q45" s="2"/>
    </row>
    <row r="46" spans="1:17" ht="13.5" thickBot="1" x14ac:dyDescent="0.25">
      <c r="A46" s="2"/>
      <c r="B46" s="55"/>
      <c r="C46" s="56"/>
      <c r="D46" s="194" t="s">
        <v>16</v>
      </c>
      <c r="E46" s="26">
        <f>SUM(E44:E45)</f>
        <v>1159.2808</v>
      </c>
      <c r="F46" s="51"/>
      <c r="G46" s="348"/>
      <c r="H46" s="348"/>
      <c r="I46" s="11"/>
      <c r="J46" s="2"/>
      <c r="K46" s="2"/>
      <c r="L46" s="2"/>
      <c r="M46" s="2"/>
      <c r="N46" s="2"/>
      <c r="O46" s="2"/>
      <c r="P46" s="2"/>
      <c r="Q46" s="2"/>
    </row>
    <row r="47" spans="1:17" ht="13.5" thickBot="1" x14ac:dyDescent="0.25">
      <c r="A47" s="2"/>
      <c r="B47" s="2"/>
      <c r="C47" s="2"/>
      <c r="D47" s="9"/>
      <c r="E47" s="10"/>
      <c r="F47" s="11"/>
      <c r="G47" s="348"/>
      <c r="H47" s="348"/>
      <c r="I47" s="11"/>
      <c r="J47" s="2"/>
      <c r="K47" s="2"/>
      <c r="L47" s="2"/>
      <c r="M47" s="2"/>
      <c r="N47" s="2"/>
      <c r="O47" s="2"/>
      <c r="P47" s="2"/>
      <c r="Q47" s="2"/>
    </row>
    <row r="48" spans="1:17" ht="18.75" thickBot="1" x14ac:dyDescent="0.3">
      <c r="A48" s="2"/>
      <c r="B48" s="44" t="s">
        <v>80</v>
      </c>
      <c r="C48" s="60" t="s">
        <v>60</v>
      </c>
      <c r="D48" s="391" t="s">
        <v>54</v>
      </c>
      <c r="E48" s="392"/>
      <c r="F48" s="51"/>
      <c r="G48" s="348"/>
      <c r="H48" s="348"/>
      <c r="I48" s="11"/>
      <c r="J48" s="2"/>
      <c r="K48" s="2"/>
      <c r="L48" s="2"/>
      <c r="M48" s="2"/>
      <c r="N48" s="2"/>
      <c r="O48" s="2"/>
      <c r="P48" s="2"/>
      <c r="Q48" s="2"/>
    </row>
    <row r="49" spans="1:17" ht="25.5" x14ac:dyDescent="0.2">
      <c r="A49" s="2"/>
      <c r="B49" s="387" t="s">
        <v>23</v>
      </c>
      <c r="C49" s="388" t="s">
        <v>2</v>
      </c>
      <c r="D49" s="388" t="s">
        <v>3</v>
      </c>
      <c r="E49" s="389" t="s">
        <v>4</v>
      </c>
      <c r="F49" s="2"/>
      <c r="G49" s="2"/>
      <c r="H49" s="1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">
      <c r="A50" s="2"/>
      <c r="B50" s="52" t="s">
        <v>55</v>
      </c>
      <c r="C50" s="4">
        <v>1</v>
      </c>
      <c r="D50" s="5">
        <v>340.22</v>
      </c>
      <c r="E50" s="25">
        <f>(C50*D50)</f>
        <v>340.22</v>
      </c>
      <c r="F50" s="2"/>
      <c r="G50" s="2"/>
      <c r="H50" s="11"/>
      <c r="I50" s="13"/>
      <c r="J50" s="2"/>
      <c r="K50" s="2"/>
      <c r="L50" s="2"/>
      <c r="M50" s="2"/>
      <c r="N50" s="2"/>
      <c r="O50" s="2"/>
      <c r="P50" s="2"/>
      <c r="Q50" s="2"/>
    </row>
    <row r="51" spans="1:17" ht="13.5" thickBot="1" x14ac:dyDescent="0.25">
      <c r="A51" s="2"/>
      <c r="B51" s="194" t="s">
        <v>54</v>
      </c>
      <c r="C51" s="31">
        <v>1</v>
      </c>
      <c r="D51" s="377">
        <v>800</v>
      </c>
      <c r="E51" s="26">
        <f>(C51*D51)</f>
        <v>800</v>
      </c>
      <c r="F51" s="2"/>
      <c r="G51" s="2"/>
      <c r="H51" s="11"/>
      <c r="I51" s="13"/>
      <c r="J51" s="2"/>
      <c r="K51" s="2"/>
      <c r="L51" s="2"/>
      <c r="M51" s="2"/>
      <c r="N51" s="2"/>
      <c r="O51" s="2"/>
      <c r="P51" s="2"/>
      <c r="Q51" s="2"/>
    </row>
    <row r="52" spans="1:17" x14ac:dyDescent="0.2">
      <c r="A52" s="2"/>
      <c r="B52" s="53"/>
      <c r="C52" s="54"/>
      <c r="D52" s="378" t="s">
        <v>14</v>
      </c>
      <c r="E52" s="379">
        <f>SUM(E50:E51)</f>
        <v>1140.22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">
      <c r="A53" s="2"/>
      <c r="B53" s="53"/>
      <c r="C53" s="54"/>
      <c r="D53" s="22" t="s">
        <v>15</v>
      </c>
      <c r="E53" s="25">
        <f>(E52*0.16)</f>
        <v>182.43520000000001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3.5" thickBot="1" x14ac:dyDescent="0.25">
      <c r="A54" s="2"/>
      <c r="B54" s="55"/>
      <c r="C54" s="56"/>
      <c r="D54" s="194" t="s">
        <v>16</v>
      </c>
      <c r="E54" s="26">
        <f>SUM(E52:E53)</f>
        <v>1322.6552000000001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3.5" thickBot="1" x14ac:dyDescent="0.25">
      <c r="A55" s="2"/>
      <c r="B55" s="2"/>
      <c r="C55" s="2"/>
      <c r="D55" s="9"/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8.75" thickBot="1" x14ac:dyDescent="0.3">
      <c r="A56" s="2"/>
      <c r="B56" s="354" t="s">
        <v>37</v>
      </c>
      <c r="C56" s="355"/>
      <c r="D56" s="355"/>
      <c r="E56" s="35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 customHeight="1" x14ac:dyDescent="0.25">
      <c r="A57" s="68" t="s">
        <v>99</v>
      </c>
      <c r="B57" s="199" t="s">
        <v>100</v>
      </c>
      <c r="C57" s="242" t="s">
        <v>25</v>
      </c>
      <c r="D57" s="200">
        <v>600</v>
      </c>
      <c r="E57" s="393" t="s">
        <v>81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 x14ac:dyDescent="0.25">
      <c r="A58" s="225" t="s">
        <v>101</v>
      </c>
      <c r="B58" s="149" t="s">
        <v>102</v>
      </c>
      <c r="C58" s="76" t="s">
        <v>25</v>
      </c>
      <c r="D58" s="178">
        <v>650</v>
      </c>
      <c r="E58" s="39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5.75" thickBot="1" x14ac:dyDescent="0.3">
      <c r="A59" s="218" t="s">
        <v>103</v>
      </c>
      <c r="B59" s="67" t="s">
        <v>104</v>
      </c>
      <c r="C59" s="89" t="s">
        <v>25</v>
      </c>
      <c r="D59" s="203">
        <v>400</v>
      </c>
      <c r="E59" s="39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 thickBo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8.75" thickBot="1" x14ac:dyDescent="0.3">
      <c r="A61" s="2"/>
      <c r="B61" s="390" t="s">
        <v>80</v>
      </c>
      <c r="C61" s="384" t="s">
        <v>61</v>
      </c>
      <c r="D61" s="396" t="s">
        <v>82</v>
      </c>
      <c r="E61" s="39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25.5" x14ac:dyDescent="0.2">
      <c r="A62" s="2"/>
      <c r="B62" s="398" t="s">
        <v>24</v>
      </c>
      <c r="C62" s="388" t="s">
        <v>2</v>
      </c>
      <c r="D62" s="388" t="s">
        <v>3</v>
      </c>
      <c r="E62" s="389" t="s">
        <v>4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">
      <c r="A63" s="2"/>
      <c r="B63" s="22" t="s">
        <v>83</v>
      </c>
      <c r="C63" s="4">
        <v>1</v>
      </c>
      <c r="D63" s="5">
        <v>1200</v>
      </c>
      <c r="E63" s="25">
        <f>(C63*D63)</f>
        <v>1200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">
      <c r="A64" s="2"/>
      <c r="B64" s="22" t="s">
        <v>26</v>
      </c>
      <c r="C64" s="4">
        <v>1</v>
      </c>
      <c r="D64" s="5">
        <v>171.17</v>
      </c>
      <c r="E64" s="25">
        <f>(C64*D64)</f>
        <v>171.17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">
      <c r="A65" s="2"/>
      <c r="B65" s="22" t="s">
        <v>6</v>
      </c>
      <c r="C65" s="4">
        <v>1</v>
      </c>
      <c r="D65" s="5">
        <v>182.58</v>
      </c>
      <c r="E65" s="25">
        <f>(C65*D65)</f>
        <v>182.58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3.5" thickBot="1" x14ac:dyDescent="0.25">
      <c r="A66" s="2"/>
      <c r="B66" s="194" t="s">
        <v>84</v>
      </c>
      <c r="C66" s="31">
        <v>8</v>
      </c>
      <c r="D66" s="377">
        <v>162.1</v>
      </c>
      <c r="E66" s="26">
        <f>(C66*D66)</f>
        <v>1296.8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">
      <c r="A67" s="2"/>
      <c r="B67" s="53"/>
      <c r="C67" s="54"/>
      <c r="D67" s="378" t="s">
        <v>14</v>
      </c>
      <c r="E67" s="379">
        <f>SUM(E63:E66)</f>
        <v>2850.55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">
      <c r="A68" s="2"/>
      <c r="B68" s="53"/>
      <c r="C68" s="54"/>
      <c r="D68" s="22" t="s">
        <v>15</v>
      </c>
      <c r="E68" s="25">
        <f>(E67*0.16)</f>
        <v>456.08800000000002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3.5" thickBot="1" x14ac:dyDescent="0.25">
      <c r="A69" s="2"/>
      <c r="B69" s="55"/>
      <c r="C69" s="56"/>
      <c r="D69" s="194" t="s">
        <v>16</v>
      </c>
      <c r="E69" s="26">
        <f>SUM(E67:E68)</f>
        <v>3306.6380000000004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3.5" thickBo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8.75" thickBot="1" x14ac:dyDescent="0.25">
      <c r="A71" s="2"/>
      <c r="B71" s="390" t="s">
        <v>80</v>
      </c>
      <c r="C71" s="399" t="s">
        <v>62</v>
      </c>
      <c r="D71" s="396" t="s">
        <v>86</v>
      </c>
      <c r="E71" s="397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26.25" thickBot="1" x14ac:dyDescent="0.25">
      <c r="A72" s="2"/>
      <c r="B72" s="400" t="s">
        <v>30</v>
      </c>
      <c r="C72" s="401" t="s">
        <v>87</v>
      </c>
      <c r="D72" s="402">
        <v>120</v>
      </c>
      <c r="E72" s="403" t="s">
        <v>90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8" customHeight="1" thickBot="1" x14ac:dyDescent="0.3">
      <c r="A73" s="2"/>
      <c r="B73" s="45"/>
      <c r="C73" s="46"/>
      <c r="D73" s="47"/>
      <c r="E73" s="4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8" customHeight="1" thickBot="1" x14ac:dyDescent="0.3">
      <c r="A74" s="2"/>
      <c r="B74" s="404" t="s">
        <v>80</v>
      </c>
      <c r="C74" s="384" t="s">
        <v>63</v>
      </c>
      <c r="D74" s="405" t="s">
        <v>35</v>
      </c>
      <c r="E74" s="40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25.5" x14ac:dyDescent="0.2">
      <c r="A75" s="2"/>
      <c r="B75" s="398" t="s">
        <v>24</v>
      </c>
      <c r="C75" s="388" t="s">
        <v>2</v>
      </c>
      <c r="D75" s="388" t="s">
        <v>3</v>
      </c>
      <c r="E75" s="389" t="s">
        <v>4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">
      <c r="A76" s="2"/>
      <c r="B76" s="22" t="s">
        <v>33</v>
      </c>
      <c r="C76" s="4">
        <v>1</v>
      </c>
      <c r="D76" s="5">
        <v>2000</v>
      </c>
      <c r="E76" s="25">
        <f>(C76*D76)</f>
        <v>2000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">
      <c r="A77" s="2"/>
      <c r="B77" s="22" t="s">
        <v>27</v>
      </c>
      <c r="C77" s="4">
        <v>1</v>
      </c>
      <c r="D77" s="5">
        <v>1139.4739999999999</v>
      </c>
      <c r="E77" s="25">
        <f>(C77*D77)</f>
        <v>1139.4739999999999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">
      <c r="A78" s="2"/>
      <c r="B78" s="22" t="s">
        <v>32</v>
      </c>
      <c r="C78" s="4">
        <v>1</v>
      </c>
      <c r="D78" s="5">
        <v>1392.18</v>
      </c>
      <c r="E78" s="25">
        <f>(C78*D78)</f>
        <v>1392.18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">
      <c r="A79" s="2"/>
      <c r="B79" s="22" t="s">
        <v>28</v>
      </c>
      <c r="C79" s="4">
        <v>4</v>
      </c>
      <c r="D79" s="5">
        <v>1106.9000000000001</v>
      </c>
      <c r="E79" s="25">
        <f>(C79*D79)</f>
        <v>4427.6000000000004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3.5" thickBot="1" x14ac:dyDescent="0.25">
      <c r="A80" s="2"/>
      <c r="B80" s="194" t="s">
        <v>29</v>
      </c>
      <c r="C80" s="31">
        <v>4</v>
      </c>
      <c r="D80" s="377">
        <v>91.3</v>
      </c>
      <c r="E80" s="26">
        <f>(C80*D80)</f>
        <v>365.2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">
      <c r="A81" s="2"/>
      <c r="B81" s="53"/>
      <c r="C81" s="54"/>
      <c r="D81" s="378" t="s">
        <v>14</v>
      </c>
      <c r="E81" s="379">
        <f>SUM(E76:E80)</f>
        <v>9324.4540000000015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">
      <c r="A82" s="2"/>
      <c r="B82" s="53"/>
      <c r="C82" s="54"/>
      <c r="D82" s="22" t="s">
        <v>15</v>
      </c>
      <c r="E82" s="25">
        <f>(E81*0.16)</f>
        <v>1491.9126400000002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3.5" thickBot="1" x14ac:dyDescent="0.25">
      <c r="A83" s="2"/>
      <c r="B83" s="55"/>
      <c r="C83" s="56"/>
      <c r="D83" s="194" t="s">
        <v>16</v>
      </c>
      <c r="E83" s="26">
        <f>SUM(E81:E82)</f>
        <v>10816.366640000002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3.5" thickBot="1" x14ac:dyDescent="0.25">
      <c r="A84" s="2"/>
      <c r="B84" s="2"/>
      <c r="C84" s="2"/>
      <c r="D84" s="9"/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8.75" thickBot="1" x14ac:dyDescent="0.3">
      <c r="A85" s="2"/>
      <c r="B85" s="404" t="s">
        <v>80</v>
      </c>
      <c r="C85" s="384" t="s">
        <v>71</v>
      </c>
      <c r="D85" s="405" t="s">
        <v>36</v>
      </c>
      <c r="E85" s="40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25.5" x14ac:dyDescent="0.2">
      <c r="A86" s="2"/>
      <c r="B86" s="398" t="s">
        <v>24</v>
      </c>
      <c r="C86" s="388" t="s">
        <v>2</v>
      </c>
      <c r="D86" s="388" t="s">
        <v>3</v>
      </c>
      <c r="E86" s="389" t="s">
        <v>4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">
      <c r="A87" s="2"/>
      <c r="B87" s="22" t="s">
        <v>34</v>
      </c>
      <c r="C87" s="4">
        <v>1</v>
      </c>
      <c r="D87" s="5">
        <v>800</v>
      </c>
      <c r="E87" s="25">
        <f>(C87*D87)</f>
        <v>800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">
      <c r="A88" s="2"/>
      <c r="B88" s="22" t="s">
        <v>27</v>
      </c>
      <c r="C88" s="4">
        <v>1</v>
      </c>
      <c r="D88" s="5">
        <v>1139.47</v>
      </c>
      <c r="E88" s="25">
        <f>(C88*D88)</f>
        <v>1139.47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">
      <c r="A89" s="2"/>
      <c r="B89" s="22" t="s">
        <v>32</v>
      </c>
      <c r="C89" s="4">
        <v>1</v>
      </c>
      <c r="D89" s="5">
        <v>1392.18</v>
      </c>
      <c r="E89" s="25">
        <f>(C89*D89)</f>
        <v>1392.18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3.5" thickBot="1" x14ac:dyDescent="0.25">
      <c r="A90" s="2"/>
      <c r="B90" s="194" t="s">
        <v>29</v>
      </c>
      <c r="C90" s="31">
        <v>4</v>
      </c>
      <c r="D90" s="377">
        <v>91.3</v>
      </c>
      <c r="E90" s="26">
        <f>(C90*D90)</f>
        <v>365.2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">
      <c r="A91" s="2"/>
      <c r="B91" s="53"/>
      <c r="C91" s="54"/>
      <c r="D91" s="378" t="s">
        <v>14</v>
      </c>
      <c r="E91" s="379">
        <f>SUM(E87:E90)</f>
        <v>3696.85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">
      <c r="A92" s="2"/>
      <c r="B92" s="53"/>
      <c r="C92" s="54"/>
      <c r="D92" s="22" t="s">
        <v>15</v>
      </c>
      <c r="E92" s="25">
        <f>(E91*0.16)</f>
        <v>591.49599999999998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3.5" thickBot="1" x14ac:dyDescent="0.25">
      <c r="A93" s="2"/>
      <c r="B93" s="55"/>
      <c r="C93" s="56"/>
      <c r="D93" s="194" t="s">
        <v>16</v>
      </c>
      <c r="E93" s="26">
        <f>SUM(E91:E92)</f>
        <v>4288.3459999999995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3.5" thickBo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8.75" thickBot="1" x14ac:dyDescent="0.3">
      <c r="A95" s="2"/>
      <c r="B95" s="390" t="s">
        <v>80</v>
      </c>
      <c r="C95" s="384" t="s">
        <v>64</v>
      </c>
      <c r="D95" s="407" t="s">
        <v>31</v>
      </c>
      <c r="E95" s="40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25.5" x14ac:dyDescent="0.2">
      <c r="A96" s="2"/>
      <c r="B96" s="398" t="s">
        <v>24</v>
      </c>
      <c r="C96" s="388" t="s">
        <v>2</v>
      </c>
      <c r="D96" s="388" t="s">
        <v>3</v>
      </c>
      <c r="E96" s="389" t="s">
        <v>4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">
      <c r="A97" s="2"/>
      <c r="B97" s="22" t="s">
        <v>20</v>
      </c>
      <c r="C97" s="4">
        <v>1</v>
      </c>
      <c r="D97" s="5">
        <v>393.7</v>
      </c>
      <c r="E97" s="25">
        <f>(C97*D97)</f>
        <v>393.7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">
      <c r="A98" s="2"/>
      <c r="B98" s="22" t="s">
        <v>21</v>
      </c>
      <c r="C98" s="4">
        <v>1</v>
      </c>
      <c r="D98" s="5">
        <v>329.49</v>
      </c>
      <c r="E98" s="25">
        <f>(C98*D98)</f>
        <v>329.49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3.5" thickBot="1" x14ac:dyDescent="0.25">
      <c r="A99" s="2"/>
      <c r="B99" s="194" t="s">
        <v>31</v>
      </c>
      <c r="C99" s="31">
        <v>1</v>
      </c>
      <c r="D99" s="377">
        <v>600</v>
      </c>
      <c r="E99" s="26">
        <f>(C99*D99)</f>
        <v>600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">
      <c r="A100" s="2"/>
      <c r="B100" s="53"/>
      <c r="C100" s="54"/>
      <c r="D100" s="378" t="s">
        <v>14</v>
      </c>
      <c r="E100" s="379">
        <f>SUM(E97:E99)</f>
        <v>1323.19</v>
      </c>
      <c r="F100" s="2"/>
      <c r="G100" s="2"/>
      <c r="H100" s="2"/>
      <c r="I100" s="2"/>
      <c r="J100" s="2"/>
      <c r="K100" s="409"/>
      <c r="L100" s="409"/>
      <c r="M100" s="409"/>
      <c r="N100" s="409"/>
      <c r="O100" s="409"/>
      <c r="P100" s="409"/>
      <c r="Q100" s="409"/>
    </row>
    <row r="101" spans="1:17" x14ac:dyDescent="0.2">
      <c r="A101" s="2"/>
      <c r="B101" s="53"/>
      <c r="C101" s="54"/>
      <c r="D101" s="22" t="s">
        <v>15</v>
      </c>
      <c r="E101" s="25">
        <f>(E100*0.16)</f>
        <v>211.71040000000002</v>
      </c>
      <c r="F101" s="2"/>
      <c r="G101" s="2"/>
      <c r="H101" s="2"/>
      <c r="I101" s="2"/>
      <c r="J101" s="2"/>
      <c r="K101" s="409"/>
      <c r="L101" s="409"/>
      <c r="M101" s="409"/>
      <c r="N101" s="409"/>
      <c r="O101" s="409"/>
      <c r="P101" s="409"/>
      <c r="Q101" s="409"/>
    </row>
    <row r="102" spans="1:17" ht="13.5" thickBot="1" x14ac:dyDescent="0.25">
      <c r="A102" s="2"/>
      <c r="B102" s="55"/>
      <c r="C102" s="56"/>
      <c r="D102" s="194" t="s">
        <v>16</v>
      </c>
      <c r="E102" s="26">
        <f>SUM(E100:E101)</f>
        <v>1534.9004</v>
      </c>
      <c r="F102" s="2"/>
      <c r="G102" s="2"/>
      <c r="H102" s="2"/>
      <c r="I102" s="2"/>
      <c r="J102" s="2"/>
      <c r="K102" s="409"/>
      <c r="L102" s="409"/>
      <c r="M102" s="409"/>
      <c r="N102" s="409"/>
      <c r="O102" s="409"/>
      <c r="P102" s="409"/>
      <c r="Q102" s="409"/>
    </row>
    <row r="103" spans="1:17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409"/>
      <c r="L103" s="409"/>
      <c r="M103" s="409"/>
      <c r="N103" s="409"/>
      <c r="O103" s="409"/>
      <c r="P103" s="409"/>
      <c r="Q103" s="409"/>
    </row>
    <row r="104" spans="1:17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">
      <c r="A105" s="2"/>
      <c r="B105" s="2"/>
      <c r="C105" s="2" t="s">
        <v>75</v>
      </c>
      <c r="D105" s="2" t="s">
        <v>73</v>
      </c>
      <c r="E105" s="2" t="s">
        <v>67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">
      <c r="A106" s="2"/>
      <c r="B106" s="2"/>
      <c r="C106" s="2" t="s">
        <v>56</v>
      </c>
      <c r="D106" s="2" t="s">
        <v>69</v>
      </c>
      <c r="E106" s="17">
        <f>D15</f>
        <v>4447.3799999999992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">
      <c r="A107" s="2"/>
      <c r="B107" s="2"/>
      <c r="C107" s="2" t="s">
        <v>57</v>
      </c>
      <c r="D107" s="2" t="s">
        <v>17</v>
      </c>
      <c r="E107" s="17">
        <f>D32</f>
        <v>6562.48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">
      <c r="A108" s="2"/>
      <c r="B108" s="2"/>
      <c r="C108" s="2" t="s">
        <v>58</v>
      </c>
      <c r="D108" s="18" t="s">
        <v>53</v>
      </c>
      <c r="E108" s="2">
        <v>800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">
      <c r="A109" s="2"/>
      <c r="B109" s="2"/>
      <c r="C109" s="2" t="s">
        <v>59</v>
      </c>
      <c r="D109" s="18" t="s">
        <v>78</v>
      </c>
      <c r="E109" s="19">
        <v>999.38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">
      <c r="A110" s="2"/>
      <c r="B110" s="2"/>
      <c r="C110" s="2" t="s">
        <v>60</v>
      </c>
      <c r="D110" s="18" t="s">
        <v>54</v>
      </c>
      <c r="E110" s="17">
        <v>1140.22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" x14ac:dyDescent="0.25">
      <c r="A111" s="2"/>
      <c r="B111" s="2"/>
      <c r="C111" s="179" t="s">
        <v>99</v>
      </c>
      <c r="D111" s="180" t="s">
        <v>100</v>
      </c>
      <c r="E111" s="181">
        <v>600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5" x14ac:dyDescent="0.25">
      <c r="A112" s="2"/>
      <c r="B112" s="2"/>
      <c r="C112" s="179" t="s">
        <v>101</v>
      </c>
      <c r="D112" s="180" t="s">
        <v>102</v>
      </c>
      <c r="E112" s="182">
        <v>650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5" x14ac:dyDescent="0.25">
      <c r="A113" s="2"/>
      <c r="B113" s="2"/>
      <c r="C113" s="179" t="s">
        <v>103</v>
      </c>
      <c r="D113" s="180" t="s">
        <v>104</v>
      </c>
      <c r="E113" s="182">
        <v>400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">
      <c r="A114" s="2"/>
      <c r="B114" s="2"/>
      <c r="C114" s="2" t="s">
        <v>61</v>
      </c>
      <c r="D114" s="18" t="s">
        <v>85</v>
      </c>
      <c r="E114" s="17">
        <v>2850.55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">
      <c r="A115" s="2"/>
      <c r="B115" s="2"/>
      <c r="C115" s="2" t="s">
        <v>62</v>
      </c>
      <c r="D115" s="18" t="s">
        <v>88</v>
      </c>
      <c r="E115" s="2">
        <v>120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">
      <c r="A116" s="2"/>
      <c r="B116" s="2"/>
      <c r="C116" s="2" t="s">
        <v>63</v>
      </c>
      <c r="D116" s="18" t="s">
        <v>35</v>
      </c>
      <c r="E116" s="2">
        <v>9324.4540000000015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">
      <c r="A117" s="2"/>
      <c r="B117" s="2"/>
      <c r="C117" s="2" t="s">
        <v>71</v>
      </c>
      <c r="D117" s="18" t="s">
        <v>36</v>
      </c>
      <c r="E117" s="2">
        <v>3696.85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8" x14ac:dyDescent="0.25">
      <c r="A118" s="2"/>
      <c r="B118" s="2"/>
      <c r="C118" s="21" t="s">
        <v>64</v>
      </c>
      <c r="D118" s="18" t="s">
        <v>31</v>
      </c>
      <c r="E118" s="2">
        <v>1323.19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">
      <c r="A119" s="2"/>
      <c r="B119" s="2"/>
      <c r="C119" s="2" t="s">
        <v>94</v>
      </c>
      <c r="D119" s="2" t="s">
        <v>95</v>
      </c>
      <c r="E119" s="176">
        <f>C37</f>
        <v>136.04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</sheetData>
  <sheetProtection algorithmName="SHA-512" hashValue="doPUClAX0ZG9QIOQ3dUnmV61TplU3YPNKqdWKBBGfaFcBEuWifsEbwbgExw53QAeMvT7rG8X5T1JD6/TxeE2jA==" saltValue="XLiKVzDFgC9DqBs1WcVKoQ==" spinCount="100000" sheet="1" objects="1" scenarios="1"/>
  <mergeCells count="30">
    <mergeCell ref="G41:H41"/>
    <mergeCell ref="G42:H42"/>
    <mergeCell ref="G43:H43"/>
    <mergeCell ref="E57:E59"/>
    <mergeCell ref="D85:E85"/>
    <mergeCell ref="D95:E95"/>
    <mergeCell ref="D71:E71"/>
    <mergeCell ref="D74:E74"/>
    <mergeCell ref="B19:D19"/>
    <mergeCell ref="B20:D20"/>
    <mergeCell ref="B36:D36"/>
    <mergeCell ref="E3:G4"/>
    <mergeCell ref="E5:G6"/>
    <mergeCell ref="G48:H48"/>
    <mergeCell ref="D61:E61"/>
    <mergeCell ref="B56:E56"/>
    <mergeCell ref="F38:I38"/>
    <mergeCell ref="G46:H46"/>
    <mergeCell ref="G47:H47"/>
    <mergeCell ref="F39:I40"/>
    <mergeCell ref="G36:H36"/>
    <mergeCell ref="B5:D5"/>
    <mergeCell ref="G44:H44"/>
    <mergeCell ref="G45:H45"/>
    <mergeCell ref="A1:B1"/>
    <mergeCell ref="A2:B2"/>
    <mergeCell ref="A3:B3"/>
    <mergeCell ref="F37:I37"/>
    <mergeCell ref="E1:G1"/>
    <mergeCell ref="E2:G2"/>
  </mergeCells>
  <phoneticPr fontId="2" type="noConversion"/>
  <dataValidations count="1">
    <dataValidation type="list" allowBlank="1" showInputMessage="1" showErrorMessage="1" sqref="E8:E20">
      <formula1>$C$106:$C$122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8"/>
  <sheetViews>
    <sheetView workbookViewId="0">
      <selection sqref="A1:B1"/>
    </sheetView>
  </sheetViews>
  <sheetFormatPr baseColWidth="10" defaultRowHeight="12.75" x14ac:dyDescent="0.2"/>
  <cols>
    <col min="1" max="1" width="6.42578125" style="34" customWidth="1"/>
    <col min="2" max="2" width="40.85546875" style="34" customWidth="1"/>
    <col min="3" max="3" width="14.7109375" style="34" customWidth="1"/>
    <col min="4" max="4" width="13.42578125" style="34" customWidth="1"/>
    <col min="5" max="5" width="17.28515625" style="34" customWidth="1"/>
    <col min="6" max="6" width="38.5703125" style="34" customWidth="1"/>
    <col min="7" max="16384" width="11.42578125" style="34"/>
  </cols>
  <sheetData>
    <row r="1" spans="1:17" ht="24" customHeight="1" thickBot="1" x14ac:dyDescent="0.3">
      <c r="A1" s="354" t="s">
        <v>0</v>
      </c>
      <c r="B1" s="356"/>
      <c r="C1" s="21"/>
      <c r="D1" s="21"/>
      <c r="E1" s="250" t="s">
        <v>65</v>
      </c>
      <c r="F1" s="251"/>
      <c r="G1" s="252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ht="13.5" thickBot="1" x14ac:dyDescent="0.25">
      <c r="A2" s="373" t="s">
        <v>50</v>
      </c>
      <c r="B2" s="374"/>
      <c r="C2" s="29"/>
      <c r="D2" s="29"/>
      <c r="E2" s="253" t="s">
        <v>66</v>
      </c>
      <c r="F2" s="254"/>
      <c r="G2" s="255"/>
      <c r="H2" s="29"/>
      <c r="I2" s="29"/>
      <c r="J2" s="29"/>
      <c r="K2" s="29"/>
      <c r="L2" s="29"/>
      <c r="M2" s="29"/>
      <c r="N2" s="29"/>
      <c r="O2" s="29"/>
      <c r="P2" s="29"/>
      <c r="Q2" s="30"/>
    </row>
    <row r="3" spans="1:17" ht="13.5" customHeight="1" thickBot="1" x14ac:dyDescent="0.25">
      <c r="A3" s="349" t="s">
        <v>51</v>
      </c>
      <c r="B3" s="350"/>
      <c r="C3" s="29"/>
      <c r="D3" s="29"/>
      <c r="E3" s="256" t="s">
        <v>74</v>
      </c>
      <c r="F3" s="257"/>
      <c r="G3" s="258"/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1:17" ht="16.5" thickBot="1" x14ac:dyDescent="0.3">
      <c r="A4" s="62" t="s">
        <v>56</v>
      </c>
      <c r="B4" s="50" t="s">
        <v>7</v>
      </c>
      <c r="C4" s="20"/>
      <c r="D4" s="20"/>
      <c r="E4" s="259"/>
      <c r="F4" s="260"/>
      <c r="G4" s="261"/>
      <c r="H4" s="29"/>
      <c r="I4" s="29"/>
      <c r="J4" s="29"/>
      <c r="K4" s="29"/>
      <c r="L4" s="29"/>
      <c r="M4" s="29"/>
      <c r="N4" s="29"/>
      <c r="O4" s="29"/>
      <c r="P4" s="29"/>
      <c r="Q4" s="30"/>
    </row>
    <row r="5" spans="1:17" ht="12.75" customHeight="1" thickBot="1" x14ac:dyDescent="0.25">
      <c r="A5" s="28" t="s">
        <v>8</v>
      </c>
      <c r="B5" s="346" t="s">
        <v>92</v>
      </c>
      <c r="C5" s="346"/>
      <c r="D5" s="347"/>
      <c r="E5" s="278" t="s">
        <v>76</v>
      </c>
      <c r="F5" s="279"/>
      <c r="G5" s="280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s="48" customFormat="1" ht="26.25" thickBot="1" x14ac:dyDescent="0.25">
      <c r="A6" s="35" t="s">
        <v>2</v>
      </c>
      <c r="B6" s="36" t="s">
        <v>73</v>
      </c>
      <c r="C6" s="36" t="s">
        <v>3</v>
      </c>
      <c r="D6" s="37" t="s">
        <v>4</v>
      </c>
      <c r="E6" s="281"/>
      <c r="F6" s="282"/>
      <c r="G6" s="283"/>
      <c r="H6" s="6"/>
      <c r="I6" s="6"/>
      <c r="J6" s="6"/>
      <c r="K6" s="6"/>
      <c r="L6" s="6"/>
      <c r="M6" s="6"/>
      <c r="N6" s="6"/>
      <c r="O6" s="6"/>
      <c r="P6" s="6"/>
      <c r="Q6" s="1"/>
    </row>
    <row r="7" spans="1:17" ht="13.5" thickBot="1" x14ac:dyDescent="0.25">
      <c r="A7" s="22">
        <v>11</v>
      </c>
      <c r="B7" s="4" t="s">
        <v>93</v>
      </c>
      <c r="C7" s="5">
        <v>117.6</v>
      </c>
      <c r="D7" s="25">
        <f t="shared" ref="D7:D14" si="0">(A7*C7)</f>
        <v>1293.5999999999999</v>
      </c>
      <c r="E7" s="79" t="s">
        <v>75</v>
      </c>
      <c r="F7" s="80" t="s">
        <v>73</v>
      </c>
      <c r="G7" s="81" t="s">
        <v>67</v>
      </c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17" x14ac:dyDescent="0.2">
      <c r="A8" s="22">
        <v>1</v>
      </c>
      <c r="B8" s="4" t="s">
        <v>6</v>
      </c>
      <c r="C8" s="5">
        <v>222.52</v>
      </c>
      <c r="D8" s="25">
        <f t="shared" si="0"/>
        <v>222.52</v>
      </c>
      <c r="E8" s="231"/>
      <c r="F8" s="232" t="str">
        <f>IF(E8="","",(VLOOKUP(E8,$C$105:$E$122,2,FALSE)))</f>
        <v/>
      </c>
      <c r="G8" s="233" t="str">
        <f>IF(E8="","",(VLOOKUP(E8,$C$105:$E$122,3,FALSE)))</f>
        <v/>
      </c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x14ac:dyDescent="0.2">
      <c r="A9" s="22">
        <v>1</v>
      </c>
      <c r="B9" s="4" t="s">
        <v>9</v>
      </c>
      <c r="C9" s="5">
        <v>1027.01</v>
      </c>
      <c r="D9" s="25">
        <f t="shared" si="0"/>
        <v>1027.01</v>
      </c>
      <c r="E9" s="174"/>
      <c r="F9" s="82" t="str">
        <f t="shared" ref="F9:F20" si="1">IF(E9="","",(VLOOKUP(E9,$C$105:$E$122,2,FALSE)))</f>
        <v/>
      </c>
      <c r="G9" s="83" t="str">
        <f t="shared" ref="G9:G20" si="2">IF(E9="","",(VLOOKUP(E9,$C$105:$E$122,3,FALSE)))</f>
        <v/>
      </c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x14ac:dyDescent="0.2">
      <c r="A10" s="22">
        <v>1</v>
      </c>
      <c r="B10" s="4" t="s">
        <v>10</v>
      </c>
      <c r="C10" s="5">
        <v>336.28</v>
      </c>
      <c r="D10" s="25">
        <f t="shared" si="0"/>
        <v>336.28</v>
      </c>
      <c r="E10" s="174"/>
      <c r="F10" s="82" t="str">
        <f t="shared" si="1"/>
        <v/>
      </c>
      <c r="G10" s="83" t="str">
        <f t="shared" si="2"/>
        <v/>
      </c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17" x14ac:dyDescent="0.2">
      <c r="A11" s="22">
        <v>1</v>
      </c>
      <c r="B11" s="4" t="s">
        <v>18</v>
      </c>
      <c r="C11" s="5">
        <v>353.75</v>
      </c>
      <c r="D11" s="25">
        <f t="shared" si="0"/>
        <v>353.75</v>
      </c>
      <c r="E11" s="174"/>
      <c r="F11" s="82" t="str">
        <f t="shared" si="1"/>
        <v/>
      </c>
      <c r="G11" s="83" t="str">
        <f t="shared" si="2"/>
        <v/>
      </c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x14ac:dyDescent="0.2">
      <c r="A12" s="22">
        <v>1</v>
      </c>
      <c r="B12" s="4" t="s">
        <v>11</v>
      </c>
      <c r="C12" s="5">
        <v>14.22</v>
      </c>
      <c r="D12" s="25">
        <f t="shared" si="0"/>
        <v>14.22</v>
      </c>
      <c r="E12" s="174"/>
      <c r="F12" s="82" t="str">
        <f t="shared" si="1"/>
        <v/>
      </c>
      <c r="G12" s="83" t="str">
        <f t="shared" si="2"/>
        <v/>
      </c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x14ac:dyDescent="0.2">
      <c r="A13" s="22">
        <v>1</v>
      </c>
      <c r="B13" s="4" t="s">
        <v>12</v>
      </c>
      <c r="C13" s="5">
        <v>1000</v>
      </c>
      <c r="D13" s="25">
        <f t="shared" si="0"/>
        <v>1000</v>
      </c>
      <c r="E13" s="174"/>
      <c r="F13" s="82" t="str">
        <f t="shared" si="1"/>
        <v/>
      </c>
      <c r="G13" s="83" t="str">
        <f t="shared" si="2"/>
        <v/>
      </c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1:17" ht="13.5" thickBot="1" x14ac:dyDescent="0.25">
      <c r="A14" s="194">
        <v>1</v>
      </c>
      <c r="B14" s="31" t="s">
        <v>13</v>
      </c>
      <c r="C14" s="377">
        <v>200</v>
      </c>
      <c r="D14" s="26">
        <f t="shared" si="0"/>
        <v>200</v>
      </c>
      <c r="E14" s="174"/>
      <c r="F14" s="82" t="str">
        <f t="shared" si="1"/>
        <v/>
      </c>
      <c r="G14" s="83" t="str">
        <f t="shared" si="2"/>
        <v/>
      </c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x14ac:dyDescent="0.2">
      <c r="A15" s="38"/>
      <c r="B15" s="39"/>
      <c r="C15" s="378" t="s">
        <v>14</v>
      </c>
      <c r="D15" s="379">
        <f>SUM(D7:D14)</f>
        <v>4447.3799999999992</v>
      </c>
      <c r="E15" s="174"/>
      <c r="F15" s="82" t="str">
        <f t="shared" si="1"/>
        <v/>
      </c>
      <c r="G15" s="83" t="str">
        <f t="shared" si="2"/>
        <v/>
      </c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x14ac:dyDescent="0.2">
      <c r="A16" s="38"/>
      <c r="B16" s="39"/>
      <c r="C16" s="22" t="s">
        <v>15</v>
      </c>
      <c r="D16" s="25">
        <f>(D15*0.16)</f>
        <v>711.58079999999984</v>
      </c>
      <c r="E16" s="174"/>
      <c r="F16" s="82" t="str">
        <f t="shared" si="1"/>
        <v/>
      </c>
      <c r="G16" s="83" t="str">
        <f t="shared" si="2"/>
        <v/>
      </c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1:17" ht="13.5" thickBot="1" x14ac:dyDescent="0.25">
      <c r="A17" s="40"/>
      <c r="B17" s="41"/>
      <c r="C17" s="194" t="s">
        <v>16</v>
      </c>
      <c r="D17" s="26">
        <f>SUM(D15:D16)</f>
        <v>5158.9607999999989</v>
      </c>
      <c r="E17" s="174"/>
      <c r="F17" s="82" t="str">
        <f t="shared" si="1"/>
        <v/>
      </c>
      <c r="G17" s="83" t="str">
        <f t="shared" si="2"/>
        <v/>
      </c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 ht="13.5" thickBot="1" x14ac:dyDescent="0.25">
      <c r="A18" s="29"/>
      <c r="B18" s="29"/>
      <c r="C18" s="29"/>
      <c r="D18" s="29"/>
      <c r="E18" s="174"/>
      <c r="F18" s="82" t="str">
        <f t="shared" si="1"/>
        <v/>
      </c>
      <c r="G18" s="83" t="str">
        <f t="shared" si="2"/>
        <v/>
      </c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1:17" ht="16.5" thickBot="1" x14ac:dyDescent="0.3">
      <c r="A19" s="61" t="s">
        <v>57</v>
      </c>
      <c r="B19" s="357" t="s">
        <v>17</v>
      </c>
      <c r="C19" s="358"/>
      <c r="D19" s="359"/>
      <c r="E19" s="174"/>
      <c r="F19" s="82" t="str">
        <f t="shared" si="1"/>
        <v/>
      </c>
      <c r="G19" s="83" t="str">
        <f t="shared" si="2"/>
        <v/>
      </c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ht="13.5" thickBot="1" x14ac:dyDescent="0.25">
      <c r="A20" s="28" t="s">
        <v>8</v>
      </c>
      <c r="B20" s="346" t="s">
        <v>98</v>
      </c>
      <c r="C20" s="346"/>
      <c r="D20" s="347"/>
      <c r="E20" s="234"/>
      <c r="F20" s="235" t="str">
        <f t="shared" si="1"/>
        <v/>
      </c>
      <c r="G20" s="236" t="str">
        <f t="shared" si="2"/>
        <v/>
      </c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25.5" x14ac:dyDescent="0.2">
      <c r="A21" s="35" t="s">
        <v>2</v>
      </c>
      <c r="B21" s="36" t="s">
        <v>73</v>
      </c>
      <c r="C21" s="36" t="s">
        <v>3</v>
      </c>
      <c r="D21" s="37" t="s">
        <v>4</v>
      </c>
      <c r="E21" s="92"/>
      <c r="F21" s="237" t="s">
        <v>14</v>
      </c>
      <c r="G21" s="238">
        <f>SUM(G8:G20)</f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1:17" x14ac:dyDescent="0.2">
      <c r="A22" s="22">
        <v>11</v>
      </c>
      <c r="B22" s="4" t="s">
        <v>93</v>
      </c>
      <c r="C22" s="5">
        <f>C7</f>
        <v>117.6</v>
      </c>
      <c r="D22" s="25">
        <f t="shared" ref="D22:D31" si="3">(A22*C22)</f>
        <v>1293.5999999999999</v>
      </c>
      <c r="E22" s="92"/>
      <c r="F22" s="239" t="s">
        <v>15</v>
      </c>
      <c r="G22" s="84">
        <f>(G21*0.16)</f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30"/>
    </row>
    <row r="23" spans="1:17" ht="13.5" thickBot="1" x14ac:dyDescent="0.25">
      <c r="A23" s="22">
        <v>1</v>
      </c>
      <c r="B23" s="4" t="s">
        <v>6</v>
      </c>
      <c r="C23" s="5">
        <f>C8</f>
        <v>222.52</v>
      </c>
      <c r="D23" s="25">
        <f t="shared" si="3"/>
        <v>222.52</v>
      </c>
      <c r="E23" s="93"/>
      <c r="F23" s="240" t="s">
        <v>16</v>
      </c>
      <c r="G23" s="94">
        <f>SUM(G21:G22)</f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x14ac:dyDescent="0.2">
      <c r="A24" s="22">
        <v>1</v>
      </c>
      <c r="B24" s="4" t="s">
        <v>9</v>
      </c>
      <c r="C24" s="5">
        <f>C9</f>
        <v>1027.01</v>
      </c>
      <c r="D24" s="25">
        <f t="shared" si="3"/>
        <v>1027.01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x14ac:dyDescent="0.2">
      <c r="A25" s="22">
        <v>1</v>
      </c>
      <c r="B25" s="4" t="s">
        <v>10</v>
      </c>
      <c r="C25" s="5">
        <f>C10</f>
        <v>336.28</v>
      </c>
      <c r="D25" s="25">
        <f t="shared" si="3"/>
        <v>336.28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2">
      <c r="A26" s="22">
        <v>1</v>
      </c>
      <c r="B26" s="4" t="s">
        <v>18</v>
      </c>
      <c r="C26" s="5">
        <f>C11</f>
        <v>353.75</v>
      </c>
      <c r="D26" s="25">
        <f t="shared" si="3"/>
        <v>353.75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x14ac:dyDescent="0.2">
      <c r="A27" s="22">
        <v>3</v>
      </c>
      <c r="B27" s="4" t="s">
        <v>77</v>
      </c>
      <c r="C27" s="5">
        <v>325.22000000000003</v>
      </c>
      <c r="D27" s="25">
        <f t="shared" si="3"/>
        <v>975.66000000000008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x14ac:dyDescent="0.2">
      <c r="A28" s="22">
        <v>3</v>
      </c>
      <c r="B28" s="4" t="s">
        <v>19</v>
      </c>
      <c r="C28" s="5">
        <v>46.48</v>
      </c>
      <c r="D28" s="25">
        <f t="shared" si="3"/>
        <v>139.44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x14ac:dyDescent="0.2">
      <c r="A29" s="22">
        <v>1</v>
      </c>
      <c r="B29" s="4" t="s">
        <v>11</v>
      </c>
      <c r="C29" s="5">
        <v>14.22</v>
      </c>
      <c r="D29" s="25">
        <f t="shared" si="3"/>
        <v>14.22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x14ac:dyDescent="0.2">
      <c r="A30" s="22">
        <v>1</v>
      </c>
      <c r="B30" s="4" t="s">
        <v>12</v>
      </c>
      <c r="C30" s="5">
        <v>2000</v>
      </c>
      <c r="D30" s="25">
        <f t="shared" si="3"/>
        <v>2000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3.5" thickBot="1" x14ac:dyDescent="0.25">
      <c r="A31" s="194">
        <v>1</v>
      </c>
      <c r="B31" s="31" t="s">
        <v>13</v>
      </c>
      <c r="C31" s="377">
        <v>200</v>
      </c>
      <c r="D31" s="26">
        <f t="shared" si="3"/>
        <v>200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x14ac:dyDescent="0.2">
      <c r="A32" s="38"/>
      <c r="B32" s="39"/>
      <c r="C32" s="378" t="s">
        <v>14</v>
      </c>
      <c r="D32" s="379">
        <f>SUM(D22:D31)</f>
        <v>6562.48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x14ac:dyDescent="0.2">
      <c r="A33" s="38"/>
      <c r="B33" s="39"/>
      <c r="C33" s="22" t="s">
        <v>15</v>
      </c>
      <c r="D33" s="25">
        <f>(D32*0.16)</f>
        <v>1049.9967999999999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3.5" thickBot="1" x14ac:dyDescent="0.25">
      <c r="A34" s="40"/>
      <c r="B34" s="41"/>
      <c r="C34" s="194" t="s">
        <v>16</v>
      </c>
      <c r="D34" s="26">
        <f>SUM(D32:D33)</f>
        <v>7612.4767999999995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3.5" thickBo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24" thickBot="1" x14ac:dyDescent="0.25">
      <c r="A36" s="29"/>
      <c r="B36" s="360" t="s">
        <v>22</v>
      </c>
      <c r="C36" s="361"/>
      <c r="D36" s="362"/>
      <c r="E36" s="32"/>
      <c r="F36" s="29"/>
      <c r="G36" s="344"/>
      <c r="H36" s="345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5.75" thickBot="1" x14ac:dyDescent="0.3">
      <c r="A37" s="62" t="s">
        <v>94</v>
      </c>
      <c r="B37" s="42" t="s">
        <v>70</v>
      </c>
      <c r="C37" s="43">
        <v>136.04</v>
      </c>
      <c r="D37" s="372"/>
      <c r="E37" s="29"/>
      <c r="F37" s="351"/>
      <c r="G37" s="352"/>
      <c r="H37" s="352"/>
      <c r="I37" s="353"/>
      <c r="J37" s="29"/>
      <c r="K37" s="29"/>
      <c r="L37" s="29"/>
      <c r="M37" s="29"/>
      <c r="N37" s="29"/>
      <c r="O37" s="29"/>
      <c r="P37" s="29"/>
      <c r="Q37" s="29"/>
    </row>
    <row r="38" spans="1:17" ht="15.75" thickBot="1" x14ac:dyDescent="0.3">
      <c r="A38" s="380" t="s">
        <v>58</v>
      </c>
      <c r="B38" s="381" t="s">
        <v>53</v>
      </c>
      <c r="C38" s="382">
        <v>800</v>
      </c>
      <c r="D38" s="412"/>
      <c r="E38" s="29"/>
      <c r="F38" s="57"/>
      <c r="G38" s="58"/>
      <c r="H38" s="58"/>
      <c r="I38" s="59"/>
      <c r="J38" s="29"/>
      <c r="K38" s="29"/>
      <c r="L38" s="29"/>
      <c r="M38" s="29"/>
      <c r="N38" s="29"/>
      <c r="O38" s="29"/>
      <c r="P38" s="29"/>
      <c r="Q38" s="29"/>
    </row>
    <row r="39" spans="1:17" x14ac:dyDescent="0.2">
      <c r="A39" s="29"/>
      <c r="B39" s="29"/>
      <c r="C39" s="29"/>
      <c r="D39" s="29"/>
      <c r="E39" s="29"/>
      <c r="F39" s="366"/>
      <c r="G39" s="367"/>
      <c r="H39" s="367"/>
      <c r="I39" s="368"/>
      <c r="J39" s="29"/>
      <c r="K39" s="29"/>
      <c r="L39" s="29"/>
      <c r="M39" s="29"/>
      <c r="N39" s="29"/>
      <c r="O39" s="29"/>
      <c r="P39" s="29"/>
      <c r="Q39" s="29"/>
    </row>
    <row r="40" spans="1:17" ht="13.5" thickBot="1" x14ac:dyDescent="0.25">
      <c r="A40" s="29"/>
      <c r="B40" s="29"/>
      <c r="C40" s="29"/>
      <c r="D40" s="29"/>
      <c r="E40" s="29"/>
      <c r="F40" s="371"/>
      <c r="G40" s="369"/>
      <c r="H40" s="369"/>
      <c r="I40" s="370"/>
      <c r="J40" s="29"/>
      <c r="K40" s="29"/>
      <c r="L40" s="29"/>
      <c r="M40" s="29"/>
      <c r="N40" s="29"/>
      <c r="O40" s="29"/>
      <c r="P40" s="29"/>
      <c r="Q40" s="29"/>
    </row>
    <row r="41" spans="1:17" ht="18.75" thickBot="1" x14ac:dyDescent="0.3">
      <c r="A41" s="29"/>
      <c r="B41" s="390" t="s">
        <v>80</v>
      </c>
      <c r="C41" s="384" t="s">
        <v>59</v>
      </c>
      <c r="D41" s="407" t="s">
        <v>78</v>
      </c>
      <c r="E41" s="408"/>
      <c r="F41" s="15"/>
      <c r="G41" s="366"/>
      <c r="H41" s="368"/>
      <c r="I41" s="14"/>
      <c r="J41" s="29"/>
      <c r="K41" s="29"/>
      <c r="L41" s="29"/>
      <c r="M41" s="29"/>
      <c r="N41" s="29"/>
      <c r="O41" s="29"/>
      <c r="P41" s="29"/>
      <c r="Q41" s="29"/>
    </row>
    <row r="42" spans="1:17" ht="25.5" x14ac:dyDescent="0.2">
      <c r="A42" s="29"/>
      <c r="B42" s="387" t="s">
        <v>23</v>
      </c>
      <c r="C42" s="388" t="s">
        <v>2</v>
      </c>
      <c r="D42" s="388" t="s">
        <v>3</v>
      </c>
      <c r="E42" s="389" t="s">
        <v>4</v>
      </c>
      <c r="F42" s="51"/>
      <c r="G42" s="348"/>
      <c r="H42" s="348"/>
      <c r="I42" s="11"/>
      <c r="J42" s="29"/>
      <c r="K42" s="29"/>
      <c r="L42" s="29"/>
      <c r="M42" s="29"/>
      <c r="N42" s="29"/>
      <c r="O42" s="29"/>
      <c r="P42" s="29"/>
      <c r="Q42" s="29"/>
    </row>
    <row r="43" spans="1:17" x14ac:dyDescent="0.2">
      <c r="A43" s="29"/>
      <c r="B43" s="52" t="s">
        <v>79</v>
      </c>
      <c r="C43" s="4">
        <v>2</v>
      </c>
      <c r="D43" s="5">
        <v>199.69</v>
      </c>
      <c r="E43" s="25">
        <f>(C43*D43)</f>
        <v>399.38</v>
      </c>
      <c r="F43" s="51"/>
      <c r="G43" s="348"/>
      <c r="H43" s="348"/>
      <c r="I43" s="11"/>
      <c r="J43" s="29"/>
      <c r="K43" s="29"/>
      <c r="L43" s="29"/>
      <c r="M43" s="29"/>
      <c r="N43" s="29"/>
      <c r="O43" s="29"/>
      <c r="P43" s="29"/>
      <c r="Q43" s="29"/>
    </row>
    <row r="44" spans="1:17" ht="13.5" thickBot="1" x14ac:dyDescent="0.25">
      <c r="A44" s="29"/>
      <c r="B44" s="194" t="s">
        <v>78</v>
      </c>
      <c r="C44" s="31">
        <v>1</v>
      </c>
      <c r="D44" s="377">
        <v>600</v>
      </c>
      <c r="E44" s="26">
        <f>(C44*D44)</f>
        <v>600</v>
      </c>
      <c r="F44" s="51"/>
      <c r="G44" s="348"/>
      <c r="H44" s="348"/>
      <c r="I44" s="11"/>
      <c r="J44" s="29"/>
      <c r="K44" s="29"/>
      <c r="L44" s="29"/>
      <c r="M44" s="29"/>
      <c r="N44" s="29"/>
      <c r="O44" s="29"/>
      <c r="P44" s="29"/>
      <c r="Q44" s="29"/>
    </row>
    <row r="45" spans="1:17" x14ac:dyDescent="0.2">
      <c r="A45" s="29"/>
      <c r="B45" s="38"/>
      <c r="C45" s="39"/>
      <c r="D45" s="378" t="s">
        <v>14</v>
      </c>
      <c r="E45" s="379">
        <f>SUM(E43:E44)</f>
        <v>999.38</v>
      </c>
      <c r="F45" s="51"/>
      <c r="G45" s="348"/>
      <c r="H45" s="348"/>
      <c r="I45" s="11"/>
      <c r="J45" s="29"/>
      <c r="K45" s="29"/>
      <c r="L45" s="29"/>
      <c r="M45" s="29"/>
      <c r="N45" s="29"/>
      <c r="O45" s="29"/>
      <c r="P45" s="29"/>
      <c r="Q45" s="29"/>
    </row>
    <row r="46" spans="1:17" x14ac:dyDescent="0.2">
      <c r="A46" s="29"/>
      <c r="B46" s="38"/>
      <c r="C46" s="39"/>
      <c r="D46" s="22" t="s">
        <v>15</v>
      </c>
      <c r="E46" s="25">
        <f>(E45*0.16)</f>
        <v>159.9008</v>
      </c>
      <c r="F46" s="51"/>
      <c r="G46" s="348"/>
      <c r="H46" s="348"/>
      <c r="I46" s="11"/>
      <c r="J46" s="29"/>
      <c r="K46" s="29"/>
      <c r="L46" s="29"/>
      <c r="M46" s="29"/>
      <c r="N46" s="29"/>
      <c r="O46" s="29"/>
      <c r="P46" s="29"/>
      <c r="Q46" s="29"/>
    </row>
    <row r="47" spans="1:17" ht="13.5" thickBot="1" x14ac:dyDescent="0.25">
      <c r="A47" s="29"/>
      <c r="B47" s="40"/>
      <c r="C47" s="41"/>
      <c r="D47" s="194" t="s">
        <v>16</v>
      </c>
      <c r="E47" s="26">
        <f>SUM(E45:E46)</f>
        <v>1159.2808</v>
      </c>
      <c r="F47" s="51"/>
      <c r="G47" s="348"/>
      <c r="H47" s="348"/>
      <c r="I47" s="11"/>
      <c r="J47" s="29"/>
      <c r="K47" s="29"/>
      <c r="L47" s="29"/>
      <c r="M47" s="29"/>
      <c r="N47" s="29"/>
      <c r="O47" s="29"/>
      <c r="P47" s="29"/>
      <c r="Q47" s="29"/>
    </row>
    <row r="48" spans="1:17" ht="13.5" thickBot="1" x14ac:dyDescent="0.25">
      <c r="A48" s="29"/>
      <c r="B48" s="29"/>
      <c r="C48" s="29"/>
      <c r="D48" s="9"/>
      <c r="E48" s="10"/>
      <c r="F48" s="11"/>
      <c r="G48" s="348"/>
      <c r="H48" s="348"/>
      <c r="I48" s="11"/>
      <c r="J48" s="29"/>
      <c r="K48" s="29"/>
      <c r="L48" s="29"/>
      <c r="M48" s="29"/>
      <c r="N48" s="29"/>
      <c r="O48" s="29"/>
      <c r="P48" s="29"/>
      <c r="Q48" s="29"/>
    </row>
    <row r="49" spans="1:17" ht="18.75" thickBot="1" x14ac:dyDescent="0.3">
      <c r="A49" s="29"/>
      <c r="B49" s="390" t="s">
        <v>80</v>
      </c>
      <c r="C49" s="384" t="s">
        <v>60</v>
      </c>
      <c r="D49" s="407" t="s">
        <v>54</v>
      </c>
      <c r="E49" s="408"/>
      <c r="F49" s="29"/>
      <c r="G49" s="29"/>
      <c r="H49" s="12"/>
      <c r="I49" s="29"/>
      <c r="J49" s="29"/>
      <c r="K49" s="29"/>
      <c r="L49" s="29"/>
      <c r="M49" s="29"/>
      <c r="N49" s="29"/>
      <c r="O49" s="29"/>
      <c r="P49" s="29"/>
      <c r="Q49" s="29"/>
    </row>
    <row r="50" spans="1:17" ht="25.5" x14ac:dyDescent="0.2">
      <c r="A50" s="29"/>
      <c r="B50" s="387" t="s">
        <v>23</v>
      </c>
      <c r="C50" s="388" t="s">
        <v>2</v>
      </c>
      <c r="D50" s="388" t="s">
        <v>3</v>
      </c>
      <c r="E50" s="389" t="s">
        <v>4</v>
      </c>
      <c r="F50" s="29"/>
      <c r="G50" s="29"/>
      <c r="H50" s="11"/>
      <c r="I50" s="49"/>
      <c r="J50" s="29"/>
      <c r="K50" s="29"/>
      <c r="L50" s="29"/>
      <c r="M50" s="29"/>
      <c r="N50" s="29"/>
      <c r="O50" s="29"/>
      <c r="P50" s="29"/>
      <c r="Q50" s="29"/>
    </row>
    <row r="51" spans="1:17" x14ac:dyDescent="0.2">
      <c r="A51" s="29"/>
      <c r="B51" s="52" t="s">
        <v>55</v>
      </c>
      <c r="C51" s="4">
        <v>1</v>
      </c>
      <c r="D51" s="5">
        <v>340.22</v>
      </c>
      <c r="E51" s="25">
        <f>(C51*D51)</f>
        <v>340.22</v>
      </c>
      <c r="F51" s="29"/>
      <c r="G51" s="29"/>
      <c r="H51" s="11"/>
      <c r="I51" s="49"/>
      <c r="J51" s="29"/>
      <c r="K51" s="29"/>
      <c r="L51" s="29"/>
      <c r="M51" s="29"/>
      <c r="N51" s="29"/>
      <c r="O51" s="29"/>
      <c r="P51" s="29"/>
      <c r="Q51" s="29"/>
    </row>
    <row r="52" spans="1:17" ht="13.5" thickBot="1" x14ac:dyDescent="0.25">
      <c r="A52" s="29"/>
      <c r="B52" s="194" t="s">
        <v>54</v>
      </c>
      <c r="C52" s="31">
        <v>1</v>
      </c>
      <c r="D52" s="377">
        <v>800</v>
      </c>
      <c r="E52" s="26">
        <f>(C52*D52)</f>
        <v>800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2">
      <c r="A53" s="29"/>
      <c r="B53" s="38"/>
      <c r="C53" s="39"/>
      <c r="D53" s="378" t="s">
        <v>14</v>
      </c>
      <c r="E53" s="379">
        <f>SUM(E51:E52)</f>
        <v>1140.22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x14ac:dyDescent="0.2">
      <c r="A54" s="29"/>
      <c r="B54" s="38"/>
      <c r="C54" s="39"/>
      <c r="D54" s="22" t="s">
        <v>15</v>
      </c>
      <c r="E54" s="25">
        <f>(E53*0.16)</f>
        <v>182.43520000000001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3.5" thickBot="1" x14ac:dyDescent="0.25">
      <c r="A55" s="29"/>
      <c r="B55" s="40"/>
      <c r="C55" s="41"/>
      <c r="D55" s="194" t="s">
        <v>16</v>
      </c>
      <c r="E55" s="26">
        <f>SUM(E53:E54)</f>
        <v>1322.6552000000001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3.5" thickBot="1" x14ac:dyDescent="0.25">
      <c r="A56" s="29"/>
      <c r="B56" s="29"/>
      <c r="C56" s="29"/>
      <c r="D56" s="9"/>
      <c r="E56" s="10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8.75" thickBot="1" x14ac:dyDescent="0.3">
      <c r="A57" s="29"/>
      <c r="B57" s="354" t="s">
        <v>37</v>
      </c>
      <c r="C57" s="355"/>
      <c r="D57" s="355"/>
      <c r="E57" s="356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5" customHeight="1" x14ac:dyDescent="0.25">
      <c r="A58" s="68" t="s">
        <v>99</v>
      </c>
      <c r="B58" s="199" t="s">
        <v>100</v>
      </c>
      <c r="C58" s="242" t="s">
        <v>25</v>
      </c>
      <c r="D58" s="200">
        <v>600</v>
      </c>
      <c r="E58" s="393" t="s">
        <v>81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5" x14ac:dyDescent="0.25">
      <c r="A59" s="225" t="s">
        <v>101</v>
      </c>
      <c r="B59" s="149" t="s">
        <v>102</v>
      </c>
      <c r="C59" s="76" t="s">
        <v>25</v>
      </c>
      <c r="D59" s="178">
        <v>650</v>
      </c>
      <c r="E59" s="394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5.75" thickBot="1" x14ac:dyDescent="0.3">
      <c r="A60" s="218" t="s">
        <v>103</v>
      </c>
      <c r="B60" s="67" t="s">
        <v>104</v>
      </c>
      <c r="C60" s="89" t="s">
        <v>25</v>
      </c>
      <c r="D60" s="203">
        <v>400</v>
      </c>
      <c r="E60" s="395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3.5" thickBot="1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18.75" thickBot="1" x14ac:dyDescent="0.3">
      <c r="A62" s="29"/>
      <c r="B62" s="390" t="s">
        <v>80</v>
      </c>
      <c r="C62" s="384" t="s">
        <v>61</v>
      </c>
      <c r="D62" s="396" t="s">
        <v>82</v>
      </c>
      <c r="E62" s="397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ht="25.5" x14ac:dyDescent="0.2">
      <c r="A63" s="29"/>
      <c r="B63" s="398" t="s">
        <v>24</v>
      </c>
      <c r="C63" s="388" t="s">
        <v>2</v>
      </c>
      <c r="D63" s="388" t="s">
        <v>3</v>
      </c>
      <c r="E63" s="389" t="s">
        <v>4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x14ac:dyDescent="0.2">
      <c r="A64" s="29"/>
      <c r="B64" s="22" t="s">
        <v>83</v>
      </c>
      <c r="C64" s="4">
        <v>1</v>
      </c>
      <c r="D64" s="5">
        <v>1200</v>
      </c>
      <c r="E64" s="25">
        <f>(C64*D64)</f>
        <v>1200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x14ac:dyDescent="0.2">
      <c r="A65" s="29"/>
      <c r="B65" s="22" t="s">
        <v>26</v>
      </c>
      <c r="C65" s="4">
        <v>1</v>
      </c>
      <c r="D65" s="5">
        <v>171.17</v>
      </c>
      <c r="E65" s="25">
        <f>(C65*D65)</f>
        <v>171.17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x14ac:dyDescent="0.2">
      <c r="A66" s="29"/>
      <c r="B66" s="22" t="s">
        <v>6</v>
      </c>
      <c r="C66" s="4">
        <v>1</v>
      </c>
      <c r="D66" s="5">
        <v>182.58</v>
      </c>
      <c r="E66" s="25">
        <f>(C66*D66)</f>
        <v>182.58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ht="13.5" thickBot="1" x14ac:dyDescent="0.25">
      <c r="A67" s="29"/>
      <c r="B67" s="194" t="s">
        <v>84</v>
      </c>
      <c r="C67" s="31">
        <v>8</v>
      </c>
      <c r="D67" s="377">
        <v>162.1</v>
      </c>
      <c r="E67" s="26">
        <f>(C67*D67)</f>
        <v>1296.8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x14ac:dyDescent="0.2">
      <c r="A68" s="29"/>
      <c r="B68" s="38"/>
      <c r="C68" s="39"/>
      <c r="D68" s="378" t="s">
        <v>14</v>
      </c>
      <c r="E68" s="379">
        <f>SUM(E64:E67)</f>
        <v>2850.55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x14ac:dyDescent="0.2">
      <c r="A69" s="29"/>
      <c r="B69" s="38"/>
      <c r="C69" s="39"/>
      <c r="D69" s="22" t="s">
        <v>15</v>
      </c>
      <c r="E69" s="25">
        <f>(E68*0.16)</f>
        <v>456.08800000000002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3.5" thickBot="1" x14ac:dyDescent="0.25">
      <c r="A70" s="29"/>
      <c r="B70" s="40"/>
      <c r="C70" s="41"/>
      <c r="D70" s="194" t="s">
        <v>16</v>
      </c>
      <c r="E70" s="26">
        <f>SUM(E68:E69)</f>
        <v>3306.6380000000004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3.5" thickBot="1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18" customHeight="1" thickBot="1" x14ac:dyDescent="0.25">
      <c r="A72" s="29"/>
      <c r="B72" s="390" t="s">
        <v>80</v>
      </c>
      <c r="C72" s="399" t="s">
        <v>62</v>
      </c>
      <c r="D72" s="396" t="s">
        <v>86</v>
      </c>
      <c r="E72" s="397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26.25" thickBot="1" x14ac:dyDescent="0.25">
      <c r="A73" s="29"/>
      <c r="B73" s="400" t="s">
        <v>30</v>
      </c>
      <c r="C73" s="401" t="s">
        <v>87</v>
      </c>
      <c r="D73" s="402">
        <v>120</v>
      </c>
      <c r="E73" s="403" t="s">
        <v>90</v>
      </c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8" customHeight="1" thickBot="1" x14ac:dyDescent="0.3">
      <c r="A74" s="29"/>
      <c r="B74" s="45"/>
      <c r="C74" s="46"/>
      <c r="D74" s="47"/>
      <c r="E74" s="46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18" customHeight="1" thickBot="1" x14ac:dyDescent="0.3">
      <c r="A75" s="29"/>
      <c r="B75" s="404" t="s">
        <v>80</v>
      </c>
      <c r="C75" s="384" t="s">
        <v>63</v>
      </c>
      <c r="D75" s="405" t="s">
        <v>35</v>
      </c>
      <c r="E75" s="406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25.5" x14ac:dyDescent="0.2">
      <c r="A76" s="29"/>
      <c r="B76" s="398" t="s">
        <v>24</v>
      </c>
      <c r="C76" s="388" t="s">
        <v>2</v>
      </c>
      <c r="D76" s="388" t="s">
        <v>3</v>
      </c>
      <c r="E76" s="389" t="s">
        <v>4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x14ac:dyDescent="0.2">
      <c r="A77" s="29"/>
      <c r="B77" s="22" t="s">
        <v>33</v>
      </c>
      <c r="C77" s="4">
        <v>1</v>
      </c>
      <c r="D77" s="5">
        <v>2000</v>
      </c>
      <c r="E77" s="25">
        <f>(C77*D77)</f>
        <v>2000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x14ac:dyDescent="0.2">
      <c r="A78" s="29"/>
      <c r="B78" s="22" t="s">
        <v>27</v>
      </c>
      <c r="C78" s="4">
        <v>1</v>
      </c>
      <c r="D78" s="5">
        <v>1139.47</v>
      </c>
      <c r="E78" s="25">
        <f>(C78*D78)</f>
        <v>1139.47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x14ac:dyDescent="0.2">
      <c r="A79" s="29"/>
      <c r="B79" s="22" t="s">
        <v>32</v>
      </c>
      <c r="C79" s="4">
        <v>1</v>
      </c>
      <c r="D79" s="5">
        <v>1392.18</v>
      </c>
      <c r="E79" s="25">
        <f>(C79*D79)</f>
        <v>1392.18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x14ac:dyDescent="0.2">
      <c r="A80" s="29"/>
      <c r="B80" s="22" t="s">
        <v>28</v>
      </c>
      <c r="C80" s="4">
        <v>4</v>
      </c>
      <c r="D80" s="5">
        <v>1106.9000000000001</v>
      </c>
      <c r="E80" s="25">
        <f>(C80*D80)</f>
        <v>4427.6000000000004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ht="13.5" thickBot="1" x14ac:dyDescent="0.25">
      <c r="A81" s="29"/>
      <c r="B81" s="194" t="s">
        <v>29</v>
      </c>
      <c r="C81" s="31">
        <v>4</v>
      </c>
      <c r="D81" s="377">
        <v>91.3</v>
      </c>
      <c r="E81" s="26">
        <f>(C81*D81)</f>
        <v>365.2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x14ac:dyDescent="0.2">
      <c r="A82" s="29"/>
      <c r="B82" s="38"/>
      <c r="C82" s="39"/>
      <c r="D82" s="378" t="s">
        <v>14</v>
      </c>
      <c r="E82" s="379">
        <f>SUM(E77:E81)</f>
        <v>9324.4500000000007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x14ac:dyDescent="0.2">
      <c r="A83" s="29"/>
      <c r="B83" s="38"/>
      <c r="C83" s="39"/>
      <c r="D83" s="22" t="s">
        <v>15</v>
      </c>
      <c r="E83" s="25">
        <f>(E82*0.16)</f>
        <v>1491.912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13.5" thickBot="1" x14ac:dyDescent="0.25">
      <c r="A84" s="29"/>
      <c r="B84" s="40"/>
      <c r="C84" s="41"/>
      <c r="D84" s="194" t="s">
        <v>16</v>
      </c>
      <c r="E84" s="26">
        <f>SUM(E82:E83)</f>
        <v>10816.362000000001</v>
      </c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3.5" thickBot="1" x14ac:dyDescent="0.25">
      <c r="A85" s="29"/>
      <c r="B85" s="29"/>
      <c r="C85" s="29"/>
      <c r="D85" s="9"/>
      <c r="E85" s="1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18.75" thickBot="1" x14ac:dyDescent="0.3">
      <c r="A86" s="29"/>
      <c r="B86" s="404" t="s">
        <v>80</v>
      </c>
      <c r="C86" s="384" t="s">
        <v>71</v>
      </c>
      <c r="D86" s="405" t="s">
        <v>36</v>
      </c>
      <c r="E86" s="406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ht="25.5" x14ac:dyDescent="0.2">
      <c r="A87" s="29"/>
      <c r="B87" s="398" t="s">
        <v>24</v>
      </c>
      <c r="C87" s="388" t="s">
        <v>2</v>
      </c>
      <c r="D87" s="388" t="s">
        <v>3</v>
      </c>
      <c r="E87" s="389" t="s">
        <v>4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x14ac:dyDescent="0.2">
      <c r="A88" s="29"/>
      <c r="B88" s="22" t="s">
        <v>34</v>
      </c>
      <c r="C88" s="4">
        <v>1</v>
      </c>
      <c r="D88" s="5">
        <v>800</v>
      </c>
      <c r="E88" s="25">
        <f>(C88*D88)</f>
        <v>800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x14ac:dyDescent="0.2">
      <c r="A89" s="29"/>
      <c r="B89" s="22" t="s">
        <v>27</v>
      </c>
      <c r="C89" s="4">
        <v>1</v>
      </c>
      <c r="D89" s="5">
        <v>1139.47</v>
      </c>
      <c r="E89" s="25">
        <f>(C89*D89)</f>
        <v>1139.47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x14ac:dyDescent="0.2">
      <c r="A90" s="29"/>
      <c r="B90" s="22" t="s">
        <v>32</v>
      </c>
      <c r="C90" s="4">
        <v>1</v>
      </c>
      <c r="D90" s="5">
        <v>1392.18</v>
      </c>
      <c r="E90" s="25">
        <f>(C90*D90)</f>
        <v>1392.18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7" ht="13.5" thickBot="1" x14ac:dyDescent="0.25">
      <c r="A91" s="29"/>
      <c r="B91" s="194" t="s">
        <v>29</v>
      </c>
      <c r="C91" s="31">
        <v>4</v>
      </c>
      <c r="D91" s="377">
        <v>91.3</v>
      </c>
      <c r="E91" s="26">
        <f>(C91*D91)</f>
        <v>365.2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x14ac:dyDescent="0.2">
      <c r="A92" s="29"/>
      <c r="B92" s="38"/>
      <c r="C92" s="39"/>
      <c r="D92" s="378" t="s">
        <v>14</v>
      </c>
      <c r="E92" s="379">
        <f>SUM(E88:E91)</f>
        <v>3696.85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x14ac:dyDescent="0.2">
      <c r="A93" s="29"/>
      <c r="B93" s="38"/>
      <c r="C93" s="39"/>
      <c r="D93" s="22" t="s">
        <v>15</v>
      </c>
      <c r="E93" s="25">
        <f>(E92*0.16)</f>
        <v>591.49599999999998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3.5" thickBot="1" x14ac:dyDescent="0.25">
      <c r="A94" s="29"/>
      <c r="B94" s="40"/>
      <c r="C94" s="41"/>
      <c r="D94" s="194" t="s">
        <v>16</v>
      </c>
      <c r="E94" s="26">
        <f>SUM(E92:E93)</f>
        <v>4288.3459999999995</v>
      </c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3.5" thickBot="1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18.75" thickBot="1" x14ac:dyDescent="0.3">
      <c r="A96" s="29"/>
      <c r="B96" s="390" t="s">
        <v>80</v>
      </c>
      <c r="C96" s="384" t="s">
        <v>64</v>
      </c>
      <c r="D96" s="407" t="s">
        <v>31</v>
      </c>
      <c r="E96" s="40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8" ht="25.5" x14ac:dyDescent="0.2">
      <c r="A97" s="29"/>
      <c r="B97" s="398" t="s">
        <v>24</v>
      </c>
      <c r="C97" s="388" t="s">
        <v>2</v>
      </c>
      <c r="D97" s="388" t="s">
        <v>3</v>
      </c>
      <c r="E97" s="389" t="s">
        <v>4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8" x14ac:dyDescent="0.2">
      <c r="A98" s="29"/>
      <c r="B98" s="22" t="s">
        <v>20</v>
      </c>
      <c r="C98" s="4">
        <v>1</v>
      </c>
      <c r="D98" s="5">
        <v>393.7</v>
      </c>
      <c r="E98" s="25">
        <f>(C98*D98)</f>
        <v>393.7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8" x14ac:dyDescent="0.2">
      <c r="A99" s="29"/>
      <c r="B99" s="22" t="s">
        <v>21</v>
      </c>
      <c r="C99" s="4">
        <v>1</v>
      </c>
      <c r="D99" s="5">
        <v>323.49</v>
      </c>
      <c r="E99" s="25">
        <f>(C99*D99)</f>
        <v>323.49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8" ht="13.5" thickBot="1" x14ac:dyDescent="0.25">
      <c r="A100" s="29"/>
      <c r="B100" s="194" t="s">
        <v>31</v>
      </c>
      <c r="C100" s="31">
        <v>1</v>
      </c>
      <c r="D100" s="377">
        <v>600</v>
      </c>
      <c r="E100" s="26">
        <f>(C100*D100)</f>
        <v>600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8" x14ac:dyDescent="0.2">
      <c r="A101" s="29"/>
      <c r="B101" s="38"/>
      <c r="C101" s="39"/>
      <c r="D101" s="378" t="s">
        <v>14</v>
      </c>
      <c r="E101" s="379">
        <f>SUM(E98:E100)</f>
        <v>1317.19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8" x14ac:dyDescent="0.2">
      <c r="A102" s="29"/>
      <c r="B102" s="38"/>
      <c r="C102" s="39"/>
      <c r="D102" s="22" t="s">
        <v>15</v>
      </c>
      <c r="E102" s="25">
        <f>(E101*0.16)</f>
        <v>210.75040000000001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8" ht="13.5" thickBot="1" x14ac:dyDescent="0.25">
      <c r="A103" s="29"/>
      <c r="B103" s="40"/>
      <c r="C103" s="41"/>
      <c r="D103" s="194" t="s">
        <v>16</v>
      </c>
      <c r="E103" s="26">
        <f>SUM(E101:E102)</f>
        <v>1527.9404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8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8" x14ac:dyDescent="0.2">
      <c r="A105" s="29"/>
      <c r="B105" s="185"/>
      <c r="C105" s="185" t="s">
        <v>75</v>
      </c>
      <c r="D105" s="185" t="s">
        <v>73</v>
      </c>
      <c r="E105" s="185" t="s">
        <v>67</v>
      </c>
      <c r="F105" s="185"/>
      <c r="G105" s="185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x14ac:dyDescent="0.2">
      <c r="A106" s="29"/>
      <c r="B106" s="185"/>
      <c r="C106" s="185" t="s">
        <v>56</v>
      </c>
      <c r="D106" s="185" t="s">
        <v>69</v>
      </c>
      <c r="E106" s="186">
        <f>D15</f>
        <v>4447.3799999999992</v>
      </c>
      <c r="F106" s="187"/>
      <c r="G106" s="187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x14ac:dyDescent="0.2">
      <c r="A107" s="29"/>
      <c r="B107" s="187"/>
      <c r="C107" s="187" t="s">
        <v>57</v>
      </c>
      <c r="D107" s="187" t="s">
        <v>17</v>
      </c>
      <c r="E107" s="186">
        <f>D32</f>
        <v>6562.48</v>
      </c>
      <c r="F107" s="187"/>
      <c r="G107" s="187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x14ac:dyDescent="0.2">
      <c r="A108" s="29"/>
      <c r="B108" s="187"/>
      <c r="C108" s="187" t="s">
        <v>58</v>
      </c>
      <c r="D108" s="188" t="s">
        <v>53</v>
      </c>
      <c r="E108" s="187">
        <v>800</v>
      </c>
      <c r="F108" s="187"/>
      <c r="G108" s="187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x14ac:dyDescent="0.2">
      <c r="A109" s="29"/>
      <c r="B109" s="187"/>
      <c r="C109" s="187" t="s">
        <v>59</v>
      </c>
      <c r="D109" s="188" t="s">
        <v>78</v>
      </c>
      <c r="E109" s="189">
        <v>999.38</v>
      </c>
      <c r="F109" s="187"/>
      <c r="G109" s="187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x14ac:dyDescent="0.2">
      <c r="A110" s="29"/>
      <c r="B110" s="187"/>
      <c r="C110" s="187" t="s">
        <v>60</v>
      </c>
      <c r="D110" s="188" t="s">
        <v>54</v>
      </c>
      <c r="E110" s="186">
        <v>1140.22</v>
      </c>
      <c r="F110" s="187"/>
      <c r="G110" s="187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ht="15" x14ac:dyDescent="0.25">
      <c r="A111" s="29"/>
      <c r="B111" s="187"/>
      <c r="C111" s="179" t="s">
        <v>99</v>
      </c>
      <c r="D111" s="180" t="s">
        <v>100</v>
      </c>
      <c r="E111" s="181">
        <v>600</v>
      </c>
      <c r="F111" s="187"/>
      <c r="G111" s="187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ht="15" x14ac:dyDescent="0.25">
      <c r="A112" s="29"/>
      <c r="B112" s="187"/>
      <c r="C112" s="179" t="s">
        <v>101</v>
      </c>
      <c r="D112" s="180" t="s">
        <v>102</v>
      </c>
      <c r="E112" s="182">
        <v>650</v>
      </c>
      <c r="F112" s="187"/>
      <c r="G112" s="187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5" x14ac:dyDescent="0.25">
      <c r="A113" s="29"/>
      <c r="B113" s="187"/>
      <c r="C113" s="179" t="s">
        <v>103</v>
      </c>
      <c r="D113" s="180" t="s">
        <v>104</v>
      </c>
      <c r="E113" s="182">
        <v>400</v>
      </c>
      <c r="F113" s="187"/>
      <c r="G113" s="187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x14ac:dyDescent="0.2">
      <c r="A114" s="29"/>
      <c r="B114" s="187"/>
      <c r="C114" s="187" t="s">
        <v>61</v>
      </c>
      <c r="D114" s="188" t="s">
        <v>85</v>
      </c>
      <c r="E114" s="186">
        <v>2850.55</v>
      </c>
      <c r="F114" s="187"/>
      <c r="G114" s="187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x14ac:dyDescent="0.2">
      <c r="A115" s="29"/>
      <c r="B115" s="187"/>
      <c r="C115" s="187" t="s">
        <v>62</v>
      </c>
      <c r="D115" s="188" t="s">
        <v>88</v>
      </c>
      <c r="E115" s="187">
        <v>120</v>
      </c>
      <c r="F115" s="187"/>
      <c r="G115" s="187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x14ac:dyDescent="0.2">
      <c r="A116" s="29"/>
      <c r="B116" s="187"/>
      <c r="C116" s="187" t="s">
        <v>63</v>
      </c>
      <c r="D116" s="188" t="s">
        <v>35</v>
      </c>
      <c r="E116" s="187">
        <v>9324.4500000000007</v>
      </c>
      <c r="F116" s="187"/>
      <c r="G116" s="187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x14ac:dyDescent="0.2">
      <c r="A117" s="29"/>
      <c r="B117" s="187"/>
      <c r="C117" s="187" t="s">
        <v>71</v>
      </c>
      <c r="D117" s="188" t="s">
        <v>36</v>
      </c>
      <c r="E117" s="187">
        <v>3696.85</v>
      </c>
      <c r="F117" s="187"/>
      <c r="G117" s="187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ht="18" x14ac:dyDescent="0.25">
      <c r="A118" s="29"/>
      <c r="B118" s="187"/>
      <c r="C118" s="190" t="s">
        <v>64</v>
      </c>
      <c r="D118" s="191" t="s">
        <v>31</v>
      </c>
      <c r="E118" s="192">
        <v>1317.19</v>
      </c>
      <c r="F118" s="192"/>
      <c r="G118" s="192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x14ac:dyDescent="0.2">
      <c r="A119" s="29"/>
      <c r="B119" s="192"/>
      <c r="C119" s="192" t="s">
        <v>94</v>
      </c>
      <c r="D119" s="192" t="s">
        <v>95</v>
      </c>
      <c r="E119" s="193">
        <f>C37</f>
        <v>136.04</v>
      </c>
      <c r="F119" s="192"/>
      <c r="G119" s="192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x14ac:dyDescent="0.2">
      <c r="A120" s="29"/>
      <c r="B120" s="192"/>
      <c r="C120" s="192"/>
      <c r="D120" s="192"/>
      <c r="E120" s="192"/>
      <c r="F120" s="192"/>
      <c r="G120" s="192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x14ac:dyDescent="0.2">
      <c r="A121" s="29"/>
      <c r="B121" s="192"/>
      <c r="C121" s="192"/>
      <c r="D121" s="192"/>
      <c r="E121" s="192"/>
      <c r="F121" s="192"/>
      <c r="G121" s="192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x14ac:dyDescent="0.2">
      <c r="A122" s="29"/>
      <c r="B122" s="192"/>
      <c r="C122" s="192"/>
      <c r="D122" s="192"/>
      <c r="E122" s="192"/>
      <c r="F122" s="192"/>
      <c r="G122" s="192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x14ac:dyDescent="0.2">
      <c r="A123" s="29"/>
      <c r="B123" s="192"/>
      <c r="C123" s="192"/>
      <c r="D123" s="192"/>
      <c r="E123" s="192"/>
      <c r="F123" s="192"/>
      <c r="G123" s="192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x14ac:dyDescent="0.2">
      <c r="A124" s="29"/>
      <c r="B124" s="192"/>
      <c r="C124" s="192"/>
      <c r="D124" s="192"/>
      <c r="E124" s="192"/>
      <c r="F124" s="192"/>
      <c r="G124" s="192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x14ac:dyDescent="0.2">
      <c r="A125" s="29"/>
      <c r="B125" s="192"/>
      <c r="C125" s="192"/>
      <c r="D125" s="192"/>
      <c r="E125" s="192"/>
      <c r="F125" s="192"/>
      <c r="G125" s="192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x14ac:dyDescent="0.2">
      <c r="A126" s="29"/>
      <c r="B126" s="192"/>
      <c r="C126" s="192"/>
      <c r="D126" s="192"/>
      <c r="E126" s="192"/>
      <c r="F126" s="192"/>
      <c r="G126" s="192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x14ac:dyDescent="0.2">
      <c r="A127" s="29"/>
      <c r="B127" s="192"/>
      <c r="C127" s="192"/>
      <c r="D127" s="192"/>
      <c r="E127" s="192"/>
      <c r="F127" s="192"/>
      <c r="G127" s="192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x14ac:dyDescent="0.2">
      <c r="A128" s="29"/>
      <c r="B128" s="192"/>
      <c r="C128" s="192"/>
      <c r="D128" s="192"/>
      <c r="E128" s="192"/>
      <c r="F128" s="192"/>
      <c r="G128" s="192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x14ac:dyDescent="0.2">
      <c r="A129" s="29"/>
      <c r="B129" s="192"/>
      <c r="C129" s="192"/>
      <c r="D129" s="192"/>
      <c r="E129" s="192"/>
      <c r="F129" s="192"/>
      <c r="G129" s="192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x14ac:dyDescent="0.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x14ac:dyDescent="0.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8" x14ac:dyDescent="0.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8" x14ac:dyDescent="0.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8" x14ac:dyDescent="0.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8" x14ac:dyDescent="0.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8" x14ac:dyDescent="0.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8" x14ac:dyDescent="0.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8" x14ac:dyDescent="0.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8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8" x14ac:dyDescent="0.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8" x14ac:dyDescent="0.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x14ac:dyDescent="0.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x14ac:dyDescent="0.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x14ac:dyDescent="0.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  <row r="148" spans="1:17" x14ac:dyDescent="0.2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</row>
  </sheetData>
  <sheetProtection algorithmName="SHA-512" hashValue="8SoxQnhDgb7pl5YMcun77cOf3TUt19uZv+h++cA/zXteFyYM9RcOKM37DyMmUDi1BVEff8msnwbDKt3A41j5Ow==" saltValue="fpq5K88YbPDTFVCnsAe4wQ==" spinCount="100000" sheet="1" objects="1" scenarios="1"/>
  <mergeCells count="32">
    <mergeCell ref="G48:H48"/>
    <mergeCell ref="B19:D19"/>
    <mergeCell ref="B20:D20"/>
    <mergeCell ref="D37:D38"/>
    <mergeCell ref="D41:E41"/>
    <mergeCell ref="G44:H44"/>
    <mergeCell ref="G45:H45"/>
    <mergeCell ref="G46:H46"/>
    <mergeCell ref="G43:H43"/>
    <mergeCell ref="D49:E49"/>
    <mergeCell ref="A1:B1"/>
    <mergeCell ref="A2:B2"/>
    <mergeCell ref="A3:B3"/>
    <mergeCell ref="B36:D36"/>
    <mergeCell ref="E1:G1"/>
    <mergeCell ref="E2:G2"/>
    <mergeCell ref="G47:H47"/>
    <mergeCell ref="E5:G6"/>
    <mergeCell ref="B5:D5"/>
    <mergeCell ref="E3:G4"/>
    <mergeCell ref="F37:I37"/>
    <mergeCell ref="F39:I40"/>
    <mergeCell ref="G41:H41"/>
    <mergeCell ref="G36:H36"/>
    <mergeCell ref="G42:H42"/>
    <mergeCell ref="D96:E96"/>
    <mergeCell ref="D72:E72"/>
    <mergeCell ref="D75:E75"/>
    <mergeCell ref="B57:E57"/>
    <mergeCell ref="D62:E62"/>
    <mergeCell ref="D86:E86"/>
    <mergeCell ref="E58:E60"/>
  </mergeCells>
  <phoneticPr fontId="2" type="noConversion"/>
  <dataValidations count="1">
    <dataValidation type="list" allowBlank="1" showInputMessage="1" showErrorMessage="1" sqref="E8:E20">
      <formula1>$C$106:$C$122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tabSelected="1" workbookViewId="0">
      <selection activeCell="E9" sqref="E9"/>
    </sheetView>
  </sheetViews>
  <sheetFormatPr baseColWidth="10" defaultRowHeight="12.75" x14ac:dyDescent="0.2"/>
  <cols>
    <col min="1" max="1" width="6.42578125" style="34" customWidth="1"/>
    <col min="2" max="2" width="40.85546875" style="34" customWidth="1"/>
    <col min="3" max="3" width="14.7109375" style="34" customWidth="1"/>
    <col min="4" max="4" width="13.42578125" style="34" customWidth="1"/>
    <col min="5" max="5" width="17.28515625" style="34" customWidth="1"/>
    <col min="6" max="6" width="37.85546875" style="34" customWidth="1"/>
    <col min="7" max="16384" width="11.42578125" style="34"/>
  </cols>
  <sheetData>
    <row r="1" spans="1:17" ht="24" customHeight="1" thickBot="1" x14ac:dyDescent="0.3">
      <c r="A1" s="354" t="s">
        <v>0</v>
      </c>
      <c r="B1" s="356"/>
      <c r="C1" s="21"/>
      <c r="D1" s="21"/>
      <c r="E1" s="250" t="s">
        <v>65</v>
      </c>
      <c r="F1" s="251"/>
      <c r="G1" s="252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3.5" thickBot="1" x14ac:dyDescent="0.25">
      <c r="A2" s="373" t="s">
        <v>50</v>
      </c>
      <c r="B2" s="374"/>
      <c r="C2" s="29"/>
      <c r="D2" s="29"/>
      <c r="E2" s="253" t="s">
        <v>66</v>
      </c>
      <c r="F2" s="254"/>
      <c r="G2" s="255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3.5" customHeight="1" thickBot="1" x14ac:dyDescent="0.25">
      <c r="A3" s="349" t="s">
        <v>52</v>
      </c>
      <c r="B3" s="350"/>
      <c r="C3" s="29"/>
      <c r="D3" s="29"/>
      <c r="E3" s="256" t="s">
        <v>74</v>
      </c>
      <c r="F3" s="257"/>
      <c r="G3" s="258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6.5" thickBot="1" x14ac:dyDescent="0.3">
      <c r="A4" s="61" t="s">
        <v>56</v>
      </c>
      <c r="B4" s="413" t="s">
        <v>7</v>
      </c>
      <c r="C4" s="20"/>
      <c r="D4" s="20"/>
      <c r="E4" s="259"/>
      <c r="F4" s="260"/>
      <c r="G4" s="261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2.75" customHeight="1" thickBot="1" x14ac:dyDescent="0.25">
      <c r="A5" s="28" t="s">
        <v>8</v>
      </c>
      <c r="B5" s="346" t="s">
        <v>92</v>
      </c>
      <c r="C5" s="346"/>
      <c r="D5" s="347"/>
      <c r="E5" s="278" t="s">
        <v>76</v>
      </c>
      <c r="F5" s="279"/>
      <c r="G5" s="280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s="48" customFormat="1" ht="26.25" thickBot="1" x14ac:dyDescent="0.25">
      <c r="A6" s="35" t="s">
        <v>2</v>
      </c>
      <c r="B6" s="36" t="s">
        <v>73</v>
      </c>
      <c r="C6" s="36" t="s">
        <v>3</v>
      </c>
      <c r="D6" s="37" t="s">
        <v>4</v>
      </c>
      <c r="E6" s="281"/>
      <c r="F6" s="282"/>
      <c r="G6" s="283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3.5" thickBot="1" x14ac:dyDescent="0.25">
      <c r="A7" s="22">
        <v>11</v>
      </c>
      <c r="B7" s="4" t="s">
        <v>5</v>
      </c>
      <c r="C7" s="5">
        <v>117.6</v>
      </c>
      <c r="D7" s="25">
        <f t="shared" ref="D7:D14" si="0">(A7*C7)</f>
        <v>1293.5999999999999</v>
      </c>
      <c r="E7" s="79" t="s">
        <v>75</v>
      </c>
      <c r="F7" s="80" t="s">
        <v>73</v>
      </c>
      <c r="G7" s="81" t="s">
        <v>67</v>
      </c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x14ac:dyDescent="0.2">
      <c r="A8" s="22">
        <v>1</v>
      </c>
      <c r="B8" s="4" t="s">
        <v>6</v>
      </c>
      <c r="C8" s="5">
        <v>222.52</v>
      </c>
      <c r="D8" s="25">
        <f t="shared" si="0"/>
        <v>222.52</v>
      </c>
      <c r="E8" s="231"/>
      <c r="F8" s="232" t="str">
        <f>IF(E8="","",(VLOOKUP(E8,$C$105:$E$122,2,FALSE)))</f>
        <v/>
      </c>
      <c r="G8" s="233" t="str">
        <f>IF(E8="","",(VLOOKUP(E8,$C$105:$E$122,3,FALSE)))</f>
        <v/>
      </c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x14ac:dyDescent="0.2">
      <c r="A9" s="22">
        <v>1</v>
      </c>
      <c r="B9" s="4" t="s">
        <v>9</v>
      </c>
      <c r="C9" s="5">
        <v>1027.01</v>
      </c>
      <c r="D9" s="25">
        <f t="shared" si="0"/>
        <v>1027.01</v>
      </c>
      <c r="E9" s="174"/>
      <c r="F9" s="82" t="str">
        <f t="shared" ref="F9:F20" si="1">IF(E9="","",(VLOOKUP(E9,$C$105:$E$122,2,FALSE)))</f>
        <v/>
      </c>
      <c r="G9" s="83" t="str">
        <f t="shared" ref="G9:G20" si="2">IF(E9="","",(VLOOKUP(E9,$C$105:$E$122,3,FALSE)))</f>
        <v/>
      </c>
      <c r="H9" s="29"/>
      <c r="I9" s="29"/>
      <c r="J9" s="29"/>
      <c r="K9" s="29"/>
      <c r="L9" s="29"/>
      <c r="M9" s="29"/>
      <c r="N9" s="29"/>
      <c r="O9" s="29"/>
      <c r="P9" s="29"/>
      <c r="Q9" s="29"/>
    </row>
    <row r="10" spans="1:17" x14ac:dyDescent="0.2">
      <c r="A10" s="22">
        <v>1</v>
      </c>
      <c r="B10" s="4" t="s">
        <v>10</v>
      </c>
      <c r="C10" s="5">
        <v>336.28</v>
      </c>
      <c r="D10" s="25">
        <f t="shared" si="0"/>
        <v>336.28</v>
      </c>
      <c r="E10" s="174"/>
      <c r="F10" s="82" t="str">
        <f t="shared" si="1"/>
        <v/>
      </c>
      <c r="G10" s="83" t="str">
        <f t="shared" si="2"/>
        <v/>
      </c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 x14ac:dyDescent="0.2">
      <c r="A11" s="22">
        <v>1</v>
      </c>
      <c r="B11" s="4" t="s">
        <v>18</v>
      </c>
      <c r="C11" s="5">
        <v>353.75</v>
      </c>
      <c r="D11" s="25">
        <f t="shared" si="0"/>
        <v>353.75</v>
      </c>
      <c r="E11" s="174"/>
      <c r="F11" s="82" t="str">
        <f t="shared" si="1"/>
        <v/>
      </c>
      <c r="G11" s="83" t="str">
        <f t="shared" si="2"/>
        <v/>
      </c>
      <c r="H11" s="29"/>
      <c r="I11" s="29"/>
      <c r="J11" s="29"/>
      <c r="K11" s="29"/>
      <c r="L11" s="29"/>
      <c r="M11" s="29"/>
      <c r="N11" s="29"/>
      <c r="O11" s="29"/>
      <c r="P11" s="29"/>
      <c r="Q11" s="29"/>
    </row>
    <row r="12" spans="1:17" x14ac:dyDescent="0.2">
      <c r="A12" s="22">
        <v>1</v>
      </c>
      <c r="B12" s="4" t="s">
        <v>11</v>
      </c>
      <c r="C12" s="5">
        <v>14.22</v>
      </c>
      <c r="D12" s="25">
        <f t="shared" si="0"/>
        <v>14.22</v>
      </c>
      <c r="E12" s="174"/>
      <c r="F12" s="82" t="str">
        <f t="shared" si="1"/>
        <v/>
      </c>
      <c r="G12" s="83" t="str">
        <f t="shared" si="2"/>
        <v/>
      </c>
      <c r="H12" s="29"/>
      <c r="I12" s="29"/>
      <c r="J12" s="29"/>
      <c r="K12" s="29"/>
      <c r="L12" s="29"/>
      <c r="M12" s="29"/>
      <c r="N12" s="29"/>
      <c r="O12" s="29"/>
      <c r="P12" s="29"/>
      <c r="Q12" s="29"/>
    </row>
    <row r="13" spans="1:17" x14ac:dyDescent="0.2">
      <c r="A13" s="22">
        <v>1</v>
      </c>
      <c r="B13" s="4" t="s">
        <v>12</v>
      </c>
      <c r="C13" s="5">
        <v>1000</v>
      </c>
      <c r="D13" s="25">
        <f t="shared" si="0"/>
        <v>1000</v>
      </c>
      <c r="E13" s="174"/>
      <c r="F13" s="82" t="str">
        <f t="shared" si="1"/>
        <v/>
      </c>
      <c r="G13" s="83" t="str">
        <f t="shared" si="2"/>
        <v/>
      </c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7" ht="13.5" thickBot="1" x14ac:dyDescent="0.25">
      <c r="A14" s="194">
        <v>1</v>
      </c>
      <c r="B14" s="31" t="s">
        <v>13</v>
      </c>
      <c r="C14" s="377">
        <v>200</v>
      </c>
      <c r="D14" s="26">
        <f t="shared" si="0"/>
        <v>200</v>
      </c>
      <c r="E14" s="174"/>
      <c r="F14" s="82" t="str">
        <f t="shared" si="1"/>
        <v/>
      </c>
      <c r="G14" s="83" t="str">
        <f t="shared" si="2"/>
        <v/>
      </c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 x14ac:dyDescent="0.2">
      <c r="A15" s="38"/>
      <c r="B15" s="39"/>
      <c r="C15" s="378" t="s">
        <v>14</v>
      </c>
      <c r="D15" s="379">
        <f>SUM(D7:D14)</f>
        <v>4447.3799999999992</v>
      </c>
      <c r="E15" s="174"/>
      <c r="F15" s="82" t="str">
        <f t="shared" si="1"/>
        <v/>
      </c>
      <c r="G15" s="83" t="str">
        <f t="shared" si="2"/>
        <v/>
      </c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x14ac:dyDescent="0.2">
      <c r="A16" s="38"/>
      <c r="B16" s="39"/>
      <c r="C16" s="22" t="s">
        <v>15</v>
      </c>
      <c r="D16" s="25">
        <f>(D15*0.16)</f>
        <v>711.58079999999984</v>
      </c>
      <c r="E16" s="174"/>
      <c r="F16" s="82" t="str">
        <f t="shared" si="1"/>
        <v/>
      </c>
      <c r="G16" s="83" t="str">
        <f t="shared" si="2"/>
        <v/>
      </c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17" ht="13.5" thickBot="1" x14ac:dyDescent="0.25">
      <c r="A17" s="40"/>
      <c r="B17" s="41"/>
      <c r="C17" s="194" t="s">
        <v>16</v>
      </c>
      <c r="D17" s="26">
        <f>SUM(D15:D16)</f>
        <v>5158.9607999999989</v>
      </c>
      <c r="E17" s="174"/>
      <c r="F17" s="82" t="str">
        <f t="shared" si="1"/>
        <v/>
      </c>
      <c r="G17" s="83" t="str">
        <f t="shared" si="2"/>
        <v/>
      </c>
      <c r="H17" s="29"/>
      <c r="I17" s="29"/>
      <c r="J17" s="29"/>
      <c r="K17" s="29"/>
      <c r="L17" s="29"/>
      <c r="M17" s="29"/>
      <c r="N17" s="29"/>
      <c r="O17" s="29"/>
      <c r="P17" s="29"/>
      <c r="Q17" s="29"/>
    </row>
    <row r="18" spans="1:17" ht="13.5" thickBot="1" x14ac:dyDescent="0.25">
      <c r="A18" s="29"/>
      <c r="B18" s="29"/>
      <c r="C18" s="29"/>
      <c r="D18" s="29"/>
      <c r="E18" s="174"/>
      <c r="F18" s="82" t="str">
        <f t="shared" si="1"/>
        <v/>
      </c>
      <c r="G18" s="83" t="str">
        <f t="shared" si="2"/>
        <v/>
      </c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17" ht="16.5" thickBot="1" x14ac:dyDescent="0.3">
      <c r="A19" s="61" t="s">
        <v>57</v>
      </c>
      <c r="B19" s="357" t="s">
        <v>17</v>
      </c>
      <c r="C19" s="358"/>
      <c r="D19" s="359"/>
      <c r="E19" s="174"/>
      <c r="F19" s="82" t="str">
        <f t="shared" si="1"/>
        <v/>
      </c>
      <c r="G19" s="83" t="str">
        <f t="shared" si="2"/>
        <v/>
      </c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ht="13.5" thickBot="1" x14ac:dyDescent="0.25">
      <c r="A20" s="28" t="s">
        <v>8</v>
      </c>
      <c r="B20" s="346" t="s">
        <v>98</v>
      </c>
      <c r="C20" s="346"/>
      <c r="D20" s="347"/>
      <c r="E20" s="234"/>
      <c r="F20" s="235" t="str">
        <f t="shared" si="1"/>
        <v/>
      </c>
      <c r="G20" s="236" t="str">
        <f t="shared" si="2"/>
        <v/>
      </c>
      <c r="H20" s="29"/>
      <c r="I20" s="29"/>
      <c r="J20" s="29"/>
      <c r="K20" s="29"/>
      <c r="L20" s="29"/>
      <c r="M20" s="29"/>
      <c r="N20" s="29"/>
      <c r="O20" s="29"/>
      <c r="P20" s="29"/>
      <c r="Q20" s="29"/>
    </row>
    <row r="21" spans="1:17" ht="25.5" x14ac:dyDescent="0.2">
      <c r="A21" s="35" t="s">
        <v>2</v>
      </c>
      <c r="B21" s="36" t="s">
        <v>73</v>
      </c>
      <c r="C21" s="36" t="s">
        <v>3</v>
      </c>
      <c r="D21" s="37" t="s">
        <v>4</v>
      </c>
      <c r="E21" s="92"/>
      <c r="F21" s="237" t="s">
        <v>14</v>
      </c>
      <c r="G21" s="238">
        <f>SUM(G8:G20)</f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2">
        <v>11</v>
      </c>
      <c r="B22" s="4" t="s">
        <v>5</v>
      </c>
      <c r="C22" s="5">
        <f>C7</f>
        <v>117.6</v>
      </c>
      <c r="D22" s="25">
        <f t="shared" ref="D22:D31" si="3">(A22*C22)</f>
        <v>1293.5999999999999</v>
      </c>
      <c r="E22" s="92"/>
      <c r="F22" s="239" t="s">
        <v>15</v>
      </c>
      <c r="G22" s="84">
        <f>(G21*0.16)</f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ht="13.5" thickBot="1" x14ac:dyDescent="0.25">
      <c r="A23" s="22">
        <v>1</v>
      </c>
      <c r="B23" s="4" t="s">
        <v>6</v>
      </c>
      <c r="C23" s="5">
        <f>C8</f>
        <v>222.52</v>
      </c>
      <c r="D23" s="25">
        <f t="shared" si="3"/>
        <v>222.52</v>
      </c>
      <c r="E23" s="93"/>
      <c r="F23" s="240" t="s">
        <v>16</v>
      </c>
      <c r="G23" s="94">
        <f>SUM(G21:G22)</f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 x14ac:dyDescent="0.2">
      <c r="A24" s="22">
        <v>1</v>
      </c>
      <c r="B24" s="4" t="s">
        <v>9</v>
      </c>
      <c r="C24" s="5">
        <f>C9</f>
        <v>1027.01</v>
      </c>
      <c r="D24" s="25">
        <f t="shared" si="3"/>
        <v>1027.01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  <row r="25" spans="1:17" x14ac:dyDescent="0.2">
      <c r="A25" s="22">
        <v>1</v>
      </c>
      <c r="B25" s="4" t="s">
        <v>10</v>
      </c>
      <c r="C25" s="5">
        <f>C10</f>
        <v>336.28</v>
      </c>
      <c r="D25" s="25">
        <f t="shared" si="3"/>
        <v>336.28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2">
      <c r="A26" s="22">
        <v>1</v>
      </c>
      <c r="B26" s="4" t="s">
        <v>18</v>
      </c>
      <c r="C26" s="5">
        <f>C11</f>
        <v>353.75</v>
      </c>
      <c r="D26" s="25">
        <f t="shared" si="3"/>
        <v>353.75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</row>
    <row r="27" spans="1:17" x14ac:dyDescent="0.2">
      <c r="A27" s="22">
        <v>3</v>
      </c>
      <c r="B27" s="4" t="s">
        <v>77</v>
      </c>
      <c r="C27" s="5">
        <v>325.22000000000003</v>
      </c>
      <c r="D27" s="25">
        <f t="shared" si="3"/>
        <v>975.66000000000008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x14ac:dyDescent="0.2">
      <c r="A28" s="22">
        <v>3</v>
      </c>
      <c r="B28" s="4" t="s">
        <v>19</v>
      </c>
      <c r="C28" s="5">
        <v>46.48</v>
      </c>
      <c r="D28" s="25">
        <f t="shared" si="3"/>
        <v>139.44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x14ac:dyDescent="0.2">
      <c r="A29" s="22">
        <v>1</v>
      </c>
      <c r="B29" s="4" t="s">
        <v>11</v>
      </c>
      <c r="C29" s="5">
        <v>14.22</v>
      </c>
      <c r="D29" s="25">
        <f t="shared" si="3"/>
        <v>14.22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17" x14ac:dyDescent="0.2">
      <c r="A30" s="22">
        <v>1</v>
      </c>
      <c r="B30" s="4" t="s">
        <v>12</v>
      </c>
      <c r="C30" s="5">
        <v>2000</v>
      </c>
      <c r="D30" s="25">
        <f t="shared" si="3"/>
        <v>2000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3.5" thickBot="1" x14ac:dyDescent="0.25">
      <c r="A31" s="194">
        <v>1</v>
      </c>
      <c r="B31" s="31" t="s">
        <v>13</v>
      </c>
      <c r="C31" s="377">
        <v>200</v>
      </c>
      <c r="D31" s="26">
        <f t="shared" si="3"/>
        <v>200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</row>
    <row r="32" spans="1:17" x14ac:dyDescent="0.2">
      <c r="A32" s="38"/>
      <c r="B32" s="39"/>
      <c r="C32" s="378" t="s">
        <v>14</v>
      </c>
      <c r="D32" s="379">
        <f>SUM(D22:D31)</f>
        <v>6562.48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x14ac:dyDescent="0.2">
      <c r="A33" s="38"/>
      <c r="B33" s="39"/>
      <c r="C33" s="22" t="s">
        <v>15</v>
      </c>
      <c r="D33" s="25">
        <f>(D32*0.16)</f>
        <v>1049.9967999999999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3.5" thickBot="1" x14ac:dyDescent="0.25">
      <c r="A34" s="40"/>
      <c r="B34" s="41"/>
      <c r="C34" s="194" t="s">
        <v>16</v>
      </c>
      <c r="D34" s="26">
        <f>SUM(D32:D33)</f>
        <v>7612.4767999999995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ht="13.5" thickBo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24" thickBot="1" x14ac:dyDescent="0.25">
      <c r="A36" s="29"/>
      <c r="B36" s="360" t="s">
        <v>22</v>
      </c>
      <c r="C36" s="361"/>
      <c r="D36" s="362"/>
      <c r="E36" s="32"/>
      <c r="F36" s="29"/>
      <c r="G36" s="344"/>
      <c r="H36" s="345"/>
      <c r="I36" s="29"/>
      <c r="J36" s="29"/>
      <c r="K36" s="29"/>
      <c r="L36" s="29"/>
      <c r="M36" s="29"/>
      <c r="N36" s="29"/>
      <c r="O36" s="29"/>
      <c r="P36" s="29"/>
      <c r="Q36" s="29"/>
    </row>
    <row r="37" spans="1:17" ht="15.75" thickBot="1" x14ac:dyDescent="0.3">
      <c r="A37" s="62" t="s">
        <v>94</v>
      </c>
      <c r="B37" s="42" t="s">
        <v>70</v>
      </c>
      <c r="C37" s="43">
        <v>136.04</v>
      </c>
      <c r="D37" s="372"/>
      <c r="E37" s="29"/>
      <c r="F37" s="351"/>
      <c r="G37" s="352"/>
      <c r="H37" s="352"/>
      <c r="I37" s="353"/>
      <c r="J37" s="29"/>
      <c r="K37" s="29"/>
      <c r="L37" s="29"/>
      <c r="M37" s="29"/>
      <c r="N37" s="29"/>
      <c r="O37" s="29"/>
      <c r="P37" s="29"/>
      <c r="Q37" s="29"/>
    </row>
    <row r="38" spans="1:17" ht="15.75" thickBot="1" x14ac:dyDescent="0.3">
      <c r="A38" s="380" t="s">
        <v>58</v>
      </c>
      <c r="B38" s="381" t="s">
        <v>53</v>
      </c>
      <c r="C38" s="382">
        <v>800</v>
      </c>
      <c r="D38" s="412"/>
      <c r="E38" s="29"/>
      <c r="F38" s="57"/>
      <c r="G38" s="58"/>
      <c r="H38" s="58"/>
      <c r="I38" s="59"/>
      <c r="J38" s="29"/>
      <c r="K38" s="29"/>
      <c r="L38" s="29"/>
      <c r="M38" s="29"/>
      <c r="N38" s="29"/>
      <c r="O38" s="29"/>
      <c r="P38" s="29"/>
      <c r="Q38" s="29"/>
    </row>
    <row r="39" spans="1:17" ht="13.5" thickBot="1" x14ac:dyDescent="0.25">
      <c r="A39" s="29"/>
      <c r="B39" s="29"/>
      <c r="C39" s="29"/>
      <c r="D39" s="29"/>
      <c r="E39" s="29"/>
      <c r="F39" s="366"/>
      <c r="G39" s="367"/>
      <c r="H39" s="367"/>
      <c r="I39" s="368"/>
      <c r="J39" s="29"/>
      <c r="K39" s="29"/>
      <c r="L39" s="29"/>
      <c r="M39" s="29"/>
      <c r="N39" s="29"/>
      <c r="O39" s="29"/>
      <c r="P39" s="29"/>
      <c r="Q39" s="29"/>
    </row>
    <row r="40" spans="1:17" ht="18.75" thickBot="1" x14ac:dyDescent="0.3">
      <c r="A40" s="29"/>
      <c r="B40" s="390" t="s">
        <v>80</v>
      </c>
      <c r="C40" s="384" t="s">
        <v>59</v>
      </c>
      <c r="D40" s="407" t="s">
        <v>78</v>
      </c>
      <c r="E40" s="408"/>
      <c r="F40" s="369"/>
      <c r="G40" s="369"/>
      <c r="H40" s="369"/>
      <c r="I40" s="370"/>
      <c r="J40" s="29"/>
      <c r="K40" s="29"/>
      <c r="L40" s="29"/>
      <c r="M40" s="29"/>
      <c r="N40" s="29"/>
      <c r="O40" s="29"/>
      <c r="P40" s="29"/>
      <c r="Q40" s="29"/>
    </row>
    <row r="41" spans="1:17" ht="25.5" x14ac:dyDescent="0.2">
      <c r="A41" s="29"/>
      <c r="B41" s="387" t="s">
        <v>23</v>
      </c>
      <c r="C41" s="388" t="s">
        <v>2</v>
      </c>
      <c r="D41" s="388" t="s">
        <v>3</v>
      </c>
      <c r="E41" s="389" t="s">
        <v>4</v>
      </c>
      <c r="F41" s="15"/>
      <c r="G41" s="366"/>
      <c r="H41" s="368"/>
      <c r="I41" s="14"/>
      <c r="J41" s="29"/>
      <c r="K41" s="29"/>
      <c r="L41" s="29"/>
      <c r="M41" s="29"/>
      <c r="N41" s="29"/>
      <c r="O41" s="29"/>
      <c r="P41" s="29"/>
      <c r="Q41" s="29"/>
    </row>
    <row r="42" spans="1:17" x14ac:dyDescent="0.2">
      <c r="A42" s="29"/>
      <c r="B42" s="52" t="s">
        <v>79</v>
      </c>
      <c r="C42" s="4">
        <v>2</v>
      </c>
      <c r="D42" s="5">
        <v>199.69</v>
      </c>
      <c r="E42" s="25">
        <f>(C42*D42)</f>
        <v>399.38</v>
      </c>
      <c r="F42" s="51"/>
      <c r="G42" s="348"/>
      <c r="H42" s="348"/>
      <c r="I42" s="11"/>
      <c r="J42" s="29"/>
      <c r="K42" s="29"/>
      <c r="L42" s="29"/>
      <c r="M42" s="29"/>
      <c r="N42" s="29"/>
      <c r="O42" s="29"/>
      <c r="P42" s="29"/>
      <c r="Q42" s="29"/>
    </row>
    <row r="43" spans="1:17" ht="13.5" thickBot="1" x14ac:dyDescent="0.25">
      <c r="A43" s="29"/>
      <c r="B43" s="194" t="s">
        <v>78</v>
      </c>
      <c r="C43" s="31">
        <v>1</v>
      </c>
      <c r="D43" s="377">
        <v>600</v>
      </c>
      <c r="E43" s="26">
        <f>(C43*D43)</f>
        <v>600</v>
      </c>
      <c r="F43" s="51"/>
      <c r="G43" s="348"/>
      <c r="H43" s="348"/>
      <c r="I43" s="11"/>
      <c r="J43" s="29"/>
      <c r="K43" s="29"/>
      <c r="L43" s="29"/>
      <c r="M43" s="29"/>
      <c r="N43" s="29"/>
      <c r="O43" s="29"/>
      <c r="P43" s="29"/>
      <c r="Q43" s="29"/>
    </row>
    <row r="44" spans="1:17" x14ac:dyDescent="0.2">
      <c r="A44" s="29"/>
      <c r="B44" s="38"/>
      <c r="C44" s="39"/>
      <c r="D44" s="378" t="s">
        <v>14</v>
      </c>
      <c r="E44" s="379">
        <f>SUM(E42:E43)</f>
        <v>999.38</v>
      </c>
      <c r="F44" s="51"/>
      <c r="G44" s="348"/>
      <c r="H44" s="348"/>
      <c r="I44" s="11"/>
      <c r="J44" s="29"/>
      <c r="K44" s="29"/>
      <c r="L44" s="29"/>
      <c r="M44" s="29"/>
      <c r="N44" s="29"/>
      <c r="O44" s="29"/>
      <c r="P44" s="29"/>
      <c r="Q44" s="29"/>
    </row>
    <row r="45" spans="1:17" x14ac:dyDescent="0.2">
      <c r="A45" s="29"/>
      <c r="B45" s="38"/>
      <c r="C45" s="39"/>
      <c r="D45" s="22" t="s">
        <v>15</v>
      </c>
      <c r="E45" s="25">
        <f>(E44*0.16)</f>
        <v>159.9008</v>
      </c>
      <c r="F45" s="51"/>
      <c r="G45" s="348"/>
      <c r="H45" s="348"/>
      <c r="I45" s="11"/>
      <c r="J45" s="29"/>
      <c r="K45" s="29"/>
      <c r="L45" s="29"/>
      <c r="M45" s="29"/>
      <c r="N45" s="29"/>
      <c r="O45" s="29"/>
      <c r="P45" s="29"/>
      <c r="Q45" s="29"/>
    </row>
    <row r="46" spans="1:17" ht="13.5" thickBot="1" x14ac:dyDescent="0.25">
      <c r="A46" s="29"/>
      <c r="B46" s="40"/>
      <c r="C46" s="41"/>
      <c r="D46" s="194" t="s">
        <v>16</v>
      </c>
      <c r="E46" s="26">
        <f>SUM(E44:E45)</f>
        <v>1159.2808</v>
      </c>
      <c r="F46" s="51"/>
      <c r="G46" s="348"/>
      <c r="H46" s="348"/>
      <c r="I46" s="11"/>
      <c r="J46" s="29"/>
      <c r="K46" s="29"/>
      <c r="L46" s="29"/>
      <c r="M46" s="29"/>
      <c r="N46" s="29"/>
      <c r="O46" s="29"/>
      <c r="P46" s="29"/>
      <c r="Q46" s="29"/>
    </row>
    <row r="47" spans="1:17" ht="13.5" thickBot="1" x14ac:dyDescent="0.25">
      <c r="A47" s="29"/>
      <c r="B47" s="29"/>
      <c r="C47" s="29"/>
      <c r="D47" s="9"/>
      <c r="E47" s="10"/>
      <c r="F47" s="11"/>
      <c r="G47" s="348"/>
      <c r="H47" s="348"/>
      <c r="I47" s="11"/>
      <c r="J47" s="29"/>
      <c r="K47" s="29"/>
      <c r="L47" s="29"/>
      <c r="M47" s="29"/>
      <c r="N47" s="29"/>
      <c r="O47" s="29"/>
      <c r="P47" s="29"/>
      <c r="Q47" s="29"/>
    </row>
    <row r="48" spans="1:17" ht="18.75" thickBot="1" x14ac:dyDescent="0.3">
      <c r="A48" s="29"/>
      <c r="B48" s="390" t="s">
        <v>80</v>
      </c>
      <c r="C48" s="384" t="s">
        <v>60</v>
      </c>
      <c r="D48" s="407" t="s">
        <v>54</v>
      </c>
      <c r="E48" s="408"/>
      <c r="F48" s="51"/>
      <c r="G48" s="348"/>
      <c r="H48" s="348"/>
      <c r="I48" s="11"/>
      <c r="J48" s="29"/>
      <c r="K48" s="29"/>
      <c r="L48" s="29"/>
      <c r="M48" s="29"/>
      <c r="N48" s="29"/>
      <c r="O48" s="29"/>
      <c r="P48" s="29"/>
      <c r="Q48" s="29"/>
    </row>
    <row r="49" spans="1:17" ht="25.5" x14ac:dyDescent="0.2">
      <c r="A49" s="29"/>
      <c r="B49" s="387" t="s">
        <v>23</v>
      </c>
      <c r="C49" s="388" t="s">
        <v>2</v>
      </c>
      <c r="D49" s="388" t="s">
        <v>3</v>
      </c>
      <c r="E49" s="389" t="s">
        <v>4</v>
      </c>
      <c r="F49" s="29"/>
      <c r="G49" s="29"/>
      <c r="H49" s="12"/>
      <c r="I49" s="29"/>
      <c r="J49" s="29"/>
      <c r="K49" s="29"/>
      <c r="L49" s="29"/>
      <c r="M49" s="29"/>
      <c r="N49" s="29"/>
      <c r="O49" s="29"/>
      <c r="P49" s="29"/>
      <c r="Q49" s="29"/>
    </row>
    <row r="50" spans="1:17" x14ac:dyDescent="0.2">
      <c r="A50" s="29"/>
      <c r="B50" s="52" t="s">
        <v>55</v>
      </c>
      <c r="C50" s="4">
        <v>1</v>
      </c>
      <c r="D50" s="5">
        <v>340.22</v>
      </c>
      <c r="E50" s="25">
        <f>(C50*D50)</f>
        <v>340.22</v>
      </c>
      <c r="F50" s="29"/>
      <c r="G50" s="29"/>
      <c r="H50" s="11"/>
      <c r="I50" s="49"/>
      <c r="J50" s="29"/>
      <c r="K50" s="29"/>
      <c r="L50" s="29"/>
      <c r="M50" s="29"/>
      <c r="N50" s="29"/>
      <c r="O50" s="29"/>
      <c r="P50" s="29"/>
      <c r="Q50" s="29"/>
    </row>
    <row r="51" spans="1:17" ht="13.5" thickBot="1" x14ac:dyDescent="0.25">
      <c r="A51" s="29"/>
      <c r="B51" s="194" t="s">
        <v>54</v>
      </c>
      <c r="C51" s="31">
        <v>1</v>
      </c>
      <c r="D51" s="377">
        <v>800</v>
      </c>
      <c r="E51" s="26">
        <f>(C51*D51)</f>
        <v>800</v>
      </c>
      <c r="F51" s="29"/>
      <c r="G51" s="29"/>
      <c r="H51" s="11"/>
      <c r="I51" s="49"/>
      <c r="J51" s="29"/>
      <c r="K51" s="29"/>
      <c r="L51" s="29"/>
      <c r="M51" s="29"/>
      <c r="N51" s="29"/>
      <c r="O51" s="29"/>
      <c r="P51" s="29"/>
      <c r="Q51" s="29"/>
    </row>
    <row r="52" spans="1:17" x14ac:dyDescent="0.2">
      <c r="A52" s="29"/>
      <c r="B52" s="38"/>
      <c r="C52" s="39"/>
      <c r="D52" s="378" t="s">
        <v>14</v>
      </c>
      <c r="E52" s="379">
        <f>SUM(E50:E51)</f>
        <v>1140.22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2">
      <c r="A53" s="29"/>
      <c r="B53" s="38"/>
      <c r="C53" s="39"/>
      <c r="D53" s="22" t="s">
        <v>15</v>
      </c>
      <c r="E53" s="25">
        <f>(E52*0.16)</f>
        <v>182.43520000000001</v>
      </c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ht="13.5" thickBot="1" x14ac:dyDescent="0.25">
      <c r="A54" s="29"/>
      <c r="B54" s="40"/>
      <c r="C54" s="41"/>
      <c r="D54" s="194" t="s">
        <v>16</v>
      </c>
      <c r="E54" s="26">
        <f>SUM(E52:E53)</f>
        <v>1322.6552000000001</v>
      </c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3.5" thickBot="1" x14ac:dyDescent="0.25">
      <c r="A55" s="29"/>
      <c r="B55" s="29"/>
      <c r="C55" s="29"/>
      <c r="D55" s="9"/>
      <c r="E55" s="1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ht="18.75" thickBot="1" x14ac:dyDescent="0.3">
      <c r="A56" s="29"/>
      <c r="B56" s="354" t="s">
        <v>37</v>
      </c>
      <c r="C56" s="355"/>
      <c r="D56" s="355"/>
      <c r="E56" s="356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17" ht="15" customHeight="1" x14ac:dyDescent="0.25">
      <c r="A57" s="68" t="s">
        <v>99</v>
      </c>
      <c r="B57" s="199" t="s">
        <v>100</v>
      </c>
      <c r="C57" s="242" t="s">
        <v>25</v>
      </c>
      <c r="D57" s="200">
        <v>600</v>
      </c>
      <c r="E57" s="393" t="s">
        <v>81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</row>
    <row r="58" spans="1:17" ht="15" x14ac:dyDescent="0.25">
      <c r="A58" s="225" t="s">
        <v>101</v>
      </c>
      <c r="B58" s="149" t="s">
        <v>102</v>
      </c>
      <c r="C58" s="76" t="s">
        <v>25</v>
      </c>
      <c r="D58" s="178">
        <v>650</v>
      </c>
      <c r="E58" s="394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</row>
    <row r="59" spans="1:17" ht="15.75" thickBot="1" x14ac:dyDescent="0.3">
      <c r="A59" s="218" t="s">
        <v>103</v>
      </c>
      <c r="B59" s="67" t="s">
        <v>104</v>
      </c>
      <c r="C59" s="89" t="s">
        <v>25</v>
      </c>
      <c r="D59" s="203">
        <v>400</v>
      </c>
      <c r="E59" s="395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1:17" ht="13.5" thickBot="1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</row>
    <row r="61" spans="1:17" ht="18.75" thickBot="1" x14ac:dyDescent="0.3">
      <c r="A61" s="29"/>
      <c r="B61" s="390" t="s">
        <v>80</v>
      </c>
      <c r="C61" s="384" t="s">
        <v>61</v>
      </c>
      <c r="D61" s="396" t="s">
        <v>82</v>
      </c>
      <c r="E61" s="397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</row>
    <row r="62" spans="1:17" ht="25.5" x14ac:dyDescent="0.2">
      <c r="A62" s="29"/>
      <c r="B62" s="398" t="s">
        <v>24</v>
      </c>
      <c r="C62" s="388" t="s">
        <v>2</v>
      </c>
      <c r="D62" s="388" t="s">
        <v>3</v>
      </c>
      <c r="E62" s="389" t="s">
        <v>4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x14ac:dyDescent="0.2">
      <c r="A63" s="29"/>
      <c r="B63" s="22" t="s">
        <v>83</v>
      </c>
      <c r="C63" s="4">
        <v>1</v>
      </c>
      <c r="D63" s="5">
        <v>1200</v>
      </c>
      <c r="E63" s="25">
        <f>(C63*D63)</f>
        <v>1200</v>
      </c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spans="1:17" x14ac:dyDescent="0.2">
      <c r="A64" s="29"/>
      <c r="B64" s="22" t="s">
        <v>26</v>
      </c>
      <c r="C64" s="4">
        <v>1</v>
      </c>
      <c r="D64" s="5">
        <v>171.17</v>
      </c>
      <c r="E64" s="25">
        <f>(C64*D64)</f>
        <v>171.17</v>
      </c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17" x14ac:dyDescent="0.2">
      <c r="A65" s="29"/>
      <c r="B65" s="22" t="s">
        <v>6</v>
      </c>
      <c r="C65" s="4">
        <v>1</v>
      </c>
      <c r="D65" s="5">
        <v>182.58</v>
      </c>
      <c r="E65" s="25">
        <f>(C65*D65)</f>
        <v>182.58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1:17" ht="13.5" thickBot="1" x14ac:dyDescent="0.25">
      <c r="A66" s="29"/>
      <c r="B66" s="194" t="s">
        <v>84</v>
      </c>
      <c r="C66" s="31">
        <v>8</v>
      </c>
      <c r="D66" s="377">
        <v>162.1</v>
      </c>
      <c r="E66" s="26">
        <f>(C66*D66)</f>
        <v>1296.8</v>
      </c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1:17" x14ac:dyDescent="0.2">
      <c r="A67" s="29"/>
      <c r="B67" s="38"/>
      <c r="C67" s="39"/>
      <c r="D67" s="378" t="s">
        <v>14</v>
      </c>
      <c r="E67" s="379">
        <f>SUM(E63:E66)</f>
        <v>2850.55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x14ac:dyDescent="0.2">
      <c r="A68" s="29"/>
      <c r="B68" s="38"/>
      <c r="C68" s="39"/>
      <c r="D68" s="22" t="s">
        <v>15</v>
      </c>
      <c r="E68" s="25">
        <f>(E67*0.16)</f>
        <v>456.08800000000002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</row>
    <row r="69" spans="1:17" ht="13.5" thickBot="1" x14ac:dyDescent="0.25">
      <c r="A69" s="29"/>
      <c r="B69" s="40"/>
      <c r="C69" s="41"/>
      <c r="D69" s="194" t="s">
        <v>16</v>
      </c>
      <c r="E69" s="26">
        <f>SUM(E67:E68)</f>
        <v>3306.6380000000004</v>
      </c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</row>
    <row r="70" spans="1:17" ht="13.5" thickBo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</row>
    <row r="71" spans="1:17" ht="18.75" thickBot="1" x14ac:dyDescent="0.25">
      <c r="A71" s="29"/>
      <c r="B71" s="390" t="s">
        <v>80</v>
      </c>
      <c r="C71" s="399" t="s">
        <v>62</v>
      </c>
      <c r="D71" s="396" t="s">
        <v>86</v>
      </c>
      <c r="E71" s="397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</row>
    <row r="72" spans="1:17" ht="26.25" thickBot="1" x14ac:dyDescent="0.25">
      <c r="A72" s="29"/>
      <c r="B72" s="400" t="s">
        <v>30</v>
      </c>
      <c r="C72" s="401" t="s">
        <v>87</v>
      </c>
      <c r="D72" s="402">
        <v>120</v>
      </c>
      <c r="E72" s="403" t="s">
        <v>90</v>
      </c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</row>
    <row r="73" spans="1:17" ht="18" customHeight="1" thickBot="1" x14ac:dyDescent="0.3">
      <c r="A73" s="29"/>
      <c r="B73" s="45"/>
      <c r="C73" s="46"/>
      <c r="D73" s="47"/>
      <c r="E73" s="46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</row>
    <row r="74" spans="1:17" ht="18" customHeight="1" thickBot="1" x14ac:dyDescent="0.3">
      <c r="A74" s="29"/>
      <c r="B74" s="404" t="s">
        <v>80</v>
      </c>
      <c r="C74" s="384" t="s">
        <v>63</v>
      </c>
      <c r="D74" s="405" t="s">
        <v>35</v>
      </c>
      <c r="E74" s="406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</row>
    <row r="75" spans="1:17" ht="25.5" x14ac:dyDescent="0.2">
      <c r="A75" s="29"/>
      <c r="B75" s="398" t="s">
        <v>24</v>
      </c>
      <c r="C75" s="388" t="s">
        <v>2</v>
      </c>
      <c r="D75" s="388" t="s">
        <v>3</v>
      </c>
      <c r="E75" s="389" t="s">
        <v>4</v>
      </c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x14ac:dyDescent="0.2">
      <c r="A76" s="29"/>
      <c r="B76" s="22" t="s">
        <v>33</v>
      </c>
      <c r="C76" s="4">
        <v>1</v>
      </c>
      <c r="D76" s="5">
        <v>2000</v>
      </c>
      <c r="E76" s="25">
        <f>(C76*D76)</f>
        <v>2000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x14ac:dyDescent="0.2">
      <c r="A77" s="29"/>
      <c r="B77" s="22" t="s">
        <v>27</v>
      </c>
      <c r="C77" s="4">
        <v>1</v>
      </c>
      <c r="D77" s="5">
        <v>1139.47</v>
      </c>
      <c r="E77" s="25">
        <f>(C77*D77)</f>
        <v>1139.47</v>
      </c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spans="1:17" x14ac:dyDescent="0.2">
      <c r="A78" s="29"/>
      <c r="B78" s="22" t="s">
        <v>32</v>
      </c>
      <c r="C78" s="4">
        <v>1</v>
      </c>
      <c r="D78" s="5">
        <v>1392.18</v>
      </c>
      <c r="E78" s="25">
        <f>(C78*D78)</f>
        <v>1392.18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</row>
    <row r="79" spans="1:17" x14ac:dyDescent="0.2">
      <c r="A79" s="29"/>
      <c r="B79" s="22" t="s">
        <v>28</v>
      </c>
      <c r="C79" s="4">
        <v>4</v>
      </c>
      <c r="D79" s="5">
        <v>1106.9000000000001</v>
      </c>
      <c r="E79" s="25">
        <f>(C79*D79)</f>
        <v>4427.6000000000004</v>
      </c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1:17" ht="13.5" thickBot="1" x14ac:dyDescent="0.25">
      <c r="A80" s="29"/>
      <c r="B80" s="194" t="s">
        <v>29</v>
      </c>
      <c r="C80" s="31">
        <v>4</v>
      </c>
      <c r="D80" s="377">
        <v>91.3</v>
      </c>
      <c r="E80" s="26">
        <f>(C80*D80)</f>
        <v>365.2</v>
      </c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x14ac:dyDescent="0.2">
      <c r="A81" s="29"/>
      <c r="B81" s="38"/>
      <c r="C81" s="39"/>
      <c r="D81" s="378" t="s">
        <v>14</v>
      </c>
      <c r="E81" s="379">
        <f>SUM(E76:E80)</f>
        <v>9324.4500000000007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</row>
    <row r="82" spans="1:17" x14ac:dyDescent="0.2">
      <c r="A82" s="29"/>
      <c r="B82" s="38"/>
      <c r="C82" s="39"/>
      <c r="D82" s="22" t="s">
        <v>15</v>
      </c>
      <c r="E82" s="25">
        <f>(E81*0.16)</f>
        <v>1491.912</v>
      </c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</row>
    <row r="83" spans="1:17" ht="13.5" thickBot="1" x14ac:dyDescent="0.25">
      <c r="A83" s="29"/>
      <c r="B83" s="40"/>
      <c r="C83" s="41"/>
      <c r="D83" s="194" t="s">
        <v>16</v>
      </c>
      <c r="E83" s="26">
        <f>SUM(E81:E82)</f>
        <v>10816.362000000001</v>
      </c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1:17" ht="13.5" thickBot="1" x14ac:dyDescent="0.25">
      <c r="A84" s="29"/>
      <c r="B84" s="29"/>
      <c r="C84" s="29"/>
      <c r="D84" s="9"/>
      <c r="E84" s="10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</row>
    <row r="85" spans="1:17" ht="18.75" thickBot="1" x14ac:dyDescent="0.3">
      <c r="A85" s="29"/>
      <c r="B85" s="404" t="s">
        <v>80</v>
      </c>
      <c r="C85" s="384" t="s">
        <v>71</v>
      </c>
      <c r="D85" s="405" t="s">
        <v>36</v>
      </c>
      <c r="E85" s="406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</row>
    <row r="86" spans="1:17" ht="25.5" x14ac:dyDescent="0.2">
      <c r="A86" s="29"/>
      <c r="B86" s="398" t="s">
        <v>24</v>
      </c>
      <c r="C86" s="388" t="s">
        <v>2</v>
      </c>
      <c r="D86" s="388" t="s">
        <v>3</v>
      </c>
      <c r="E86" s="389" t="s">
        <v>4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</row>
    <row r="87" spans="1:17" x14ac:dyDescent="0.2">
      <c r="A87" s="29"/>
      <c r="B87" s="22" t="s">
        <v>34</v>
      </c>
      <c r="C87" s="4">
        <v>1</v>
      </c>
      <c r="D87" s="5">
        <v>800</v>
      </c>
      <c r="E87" s="25">
        <f>(C87*D87)</f>
        <v>800</v>
      </c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</row>
    <row r="88" spans="1:17" x14ac:dyDescent="0.2">
      <c r="A88" s="29"/>
      <c r="B88" s="22" t="s">
        <v>27</v>
      </c>
      <c r="C88" s="4">
        <v>1</v>
      </c>
      <c r="D88" s="5">
        <v>1139.47</v>
      </c>
      <c r="E88" s="25">
        <f>(C88*D88)</f>
        <v>1139.47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</row>
    <row r="89" spans="1:17" x14ac:dyDescent="0.2">
      <c r="A89" s="29"/>
      <c r="B89" s="22" t="s">
        <v>32</v>
      </c>
      <c r="C89" s="4">
        <v>1</v>
      </c>
      <c r="D89" s="5">
        <v>1392.18</v>
      </c>
      <c r="E89" s="25">
        <f>(C89*D89)</f>
        <v>1392.18</v>
      </c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</row>
    <row r="90" spans="1:17" ht="13.5" thickBot="1" x14ac:dyDescent="0.25">
      <c r="A90" s="29"/>
      <c r="B90" s="194" t="s">
        <v>29</v>
      </c>
      <c r="C90" s="31">
        <v>4</v>
      </c>
      <c r="D90" s="377">
        <v>91.3</v>
      </c>
      <c r="E90" s="26">
        <f>(C90*D90)</f>
        <v>365.2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</row>
    <row r="91" spans="1:17" x14ac:dyDescent="0.2">
      <c r="A91" s="29"/>
      <c r="B91" s="38"/>
      <c r="C91" s="39"/>
      <c r="D91" s="378" t="s">
        <v>14</v>
      </c>
      <c r="E91" s="379">
        <f>SUM(E87:E90)</f>
        <v>3696.85</v>
      </c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</row>
    <row r="92" spans="1:17" x14ac:dyDescent="0.2">
      <c r="A92" s="29"/>
      <c r="B92" s="38"/>
      <c r="C92" s="39"/>
      <c r="D92" s="22" t="s">
        <v>15</v>
      </c>
      <c r="E92" s="25">
        <f>(E91*0.16)</f>
        <v>591.49599999999998</v>
      </c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</row>
    <row r="93" spans="1:17" ht="13.5" thickBot="1" x14ac:dyDescent="0.25">
      <c r="A93" s="29"/>
      <c r="B93" s="40"/>
      <c r="C93" s="41"/>
      <c r="D93" s="194" t="s">
        <v>16</v>
      </c>
      <c r="E93" s="26">
        <f>SUM(E91:E92)</f>
        <v>4288.3459999999995</v>
      </c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</row>
    <row r="94" spans="1:17" ht="13.5" thickBot="1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</row>
    <row r="95" spans="1:17" ht="18.75" thickBot="1" x14ac:dyDescent="0.3">
      <c r="A95" s="29"/>
      <c r="B95" s="390" t="s">
        <v>80</v>
      </c>
      <c r="C95" s="384" t="s">
        <v>64</v>
      </c>
      <c r="D95" s="407" t="s">
        <v>31</v>
      </c>
      <c r="E95" s="40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</row>
    <row r="96" spans="1:17" ht="25.5" x14ac:dyDescent="0.2">
      <c r="A96" s="29"/>
      <c r="B96" s="398" t="s">
        <v>24</v>
      </c>
      <c r="C96" s="388" t="s">
        <v>2</v>
      </c>
      <c r="D96" s="388" t="s">
        <v>3</v>
      </c>
      <c r="E96" s="389" t="s">
        <v>4</v>
      </c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</row>
    <row r="97" spans="1:17" x14ac:dyDescent="0.2">
      <c r="A97" s="29"/>
      <c r="B97" s="22" t="s">
        <v>20</v>
      </c>
      <c r="C97" s="4">
        <v>1</v>
      </c>
      <c r="D97" s="5">
        <v>393.7</v>
      </c>
      <c r="E97" s="25">
        <f>(C97*D97)</f>
        <v>393.7</v>
      </c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</row>
    <row r="98" spans="1:17" x14ac:dyDescent="0.2">
      <c r="A98" s="29"/>
      <c r="B98" s="22" t="s">
        <v>21</v>
      </c>
      <c r="C98" s="4">
        <v>1</v>
      </c>
      <c r="D98" s="5">
        <v>323.49</v>
      </c>
      <c r="E98" s="25">
        <f>(C98*D98)</f>
        <v>323.49</v>
      </c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</row>
    <row r="99" spans="1:17" ht="13.5" thickBot="1" x14ac:dyDescent="0.25">
      <c r="A99" s="29"/>
      <c r="B99" s="194" t="s">
        <v>31</v>
      </c>
      <c r="C99" s="31">
        <v>1</v>
      </c>
      <c r="D99" s="377">
        <v>600</v>
      </c>
      <c r="E99" s="26">
        <f>(C99*D99)</f>
        <v>600</v>
      </c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spans="1:17" x14ac:dyDescent="0.2">
      <c r="A100" s="29"/>
      <c r="B100" s="38"/>
      <c r="C100" s="39"/>
      <c r="D100" s="378" t="s">
        <v>14</v>
      </c>
      <c r="E100" s="379">
        <f>SUM(E97:E99)</f>
        <v>1317.19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1:17" x14ac:dyDescent="0.2">
      <c r="A101" s="29"/>
      <c r="B101" s="38"/>
      <c r="C101" s="39"/>
      <c r="D101" s="22" t="s">
        <v>15</v>
      </c>
      <c r="E101" s="25">
        <f>(E100*0.16)</f>
        <v>210.75040000000001</v>
      </c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ht="13.5" thickBot="1" x14ac:dyDescent="0.25">
      <c r="A102" s="29"/>
      <c r="B102" s="40"/>
      <c r="C102" s="41"/>
      <c r="D102" s="194" t="s">
        <v>16</v>
      </c>
      <c r="E102" s="26">
        <f>SUM(E100:E101)</f>
        <v>1527.9404</v>
      </c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</row>
    <row r="103" spans="1:17" x14ac:dyDescent="0.2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</row>
    <row r="104" spans="1:17" x14ac:dyDescent="0.2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</row>
    <row r="105" spans="1:17" x14ac:dyDescent="0.2">
      <c r="A105" s="29"/>
      <c r="B105" s="29"/>
      <c r="C105" s="29" t="s">
        <v>75</v>
      </c>
      <c r="D105" s="29" t="s">
        <v>73</v>
      </c>
      <c r="E105" s="29" t="s">
        <v>67</v>
      </c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</row>
    <row r="106" spans="1:17" x14ac:dyDescent="0.2">
      <c r="A106" s="29"/>
      <c r="B106" s="29"/>
      <c r="C106" s="29" t="s">
        <v>56</v>
      </c>
      <c r="D106" s="29" t="s">
        <v>69</v>
      </c>
      <c r="E106" s="17">
        <v>4447.38</v>
      </c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</row>
    <row r="107" spans="1:17" x14ac:dyDescent="0.2">
      <c r="A107" s="29"/>
      <c r="B107" s="29"/>
      <c r="C107" s="29" t="s">
        <v>57</v>
      </c>
      <c r="D107" s="29" t="s">
        <v>17</v>
      </c>
      <c r="E107" s="17">
        <v>6562.48</v>
      </c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</row>
    <row r="108" spans="1:17" x14ac:dyDescent="0.2">
      <c r="A108" s="29"/>
      <c r="B108" s="29"/>
      <c r="C108" s="29" t="s">
        <v>58</v>
      </c>
      <c r="D108" s="33" t="s">
        <v>53</v>
      </c>
      <c r="E108" s="29">
        <v>800</v>
      </c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</row>
    <row r="109" spans="1:17" x14ac:dyDescent="0.2">
      <c r="A109" s="29"/>
      <c r="B109" s="29"/>
      <c r="C109" s="29" t="s">
        <v>59</v>
      </c>
      <c r="D109" s="33" t="s">
        <v>78</v>
      </c>
      <c r="E109" s="19">
        <v>999.38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</row>
    <row r="110" spans="1:17" x14ac:dyDescent="0.2">
      <c r="A110" s="29"/>
      <c r="B110" s="29"/>
      <c r="C110" s="29" t="s">
        <v>60</v>
      </c>
      <c r="D110" s="33" t="s">
        <v>54</v>
      </c>
      <c r="E110" s="17">
        <v>1140.22</v>
      </c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</row>
    <row r="111" spans="1:17" ht="15" x14ac:dyDescent="0.25">
      <c r="A111" s="29"/>
      <c r="B111" s="29"/>
      <c r="C111" s="179" t="s">
        <v>99</v>
      </c>
      <c r="D111" s="180" t="s">
        <v>100</v>
      </c>
      <c r="E111" s="181">
        <v>600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</row>
    <row r="112" spans="1:17" ht="15" x14ac:dyDescent="0.25">
      <c r="A112" s="29"/>
      <c r="B112" s="29"/>
      <c r="C112" s="179" t="s">
        <v>101</v>
      </c>
      <c r="D112" s="180" t="s">
        <v>102</v>
      </c>
      <c r="E112" s="182">
        <v>650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</row>
    <row r="113" spans="1:17" ht="15" x14ac:dyDescent="0.25">
      <c r="A113" s="29"/>
      <c r="B113" s="29"/>
      <c r="C113" s="179" t="s">
        <v>103</v>
      </c>
      <c r="D113" s="180" t="s">
        <v>104</v>
      </c>
      <c r="E113" s="182">
        <v>400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</row>
    <row r="114" spans="1:17" x14ac:dyDescent="0.2">
      <c r="A114" s="29"/>
      <c r="B114" s="29"/>
      <c r="C114" s="29" t="s">
        <v>61</v>
      </c>
      <c r="D114" s="33" t="s">
        <v>85</v>
      </c>
      <c r="E114" s="17">
        <v>2850.55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spans="1:17" x14ac:dyDescent="0.2">
      <c r="A115" s="29"/>
      <c r="B115" s="29"/>
      <c r="C115" s="29" t="s">
        <v>62</v>
      </c>
      <c r="D115" s="33" t="s">
        <v>88</v>
      </c>
      <c r="E115" s="29">
        <v>120</v>
      </c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</row>
    <row r="116" spans="1:17" x14ac:dyDescent="0.2">
      <c r="A116" s="29"/>
      <c r="B116" s="29"/>
      <c r="C116" s="29" t="s">
        <v>63</v>
      </c>
      <c r="D116" s="33" t="s">
        <v>35</v>
      </c>
      <c r="E116" s="29">
        <v>9324.4500000000007</v>
      </c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</row>
    <row r="117" spans="1:17" x14ac:dyDescent="0.2">
      <c r="A117" s="29"/>
      <c r="B117" s="29"/>
      <c r="C117" s="29" t="s">
        <v>71</v>
      </c>
      <c r="D117" s="33" t="s">
        <v>36</v>
      </c>
      <c r="E117" s="29">
        <v>3696.85</v>
      </c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</row>
    <row r="118" spans="1:17" ht="18" x14ac:dyDescent="0.25">
      <c r="A118" s="29"/>
      <c r="B118" s="29"/>
      <c r="C118" s="21" t="s">
        <v>64</v>
      </c>
      <c r="D118" s="33" t="s">
        <v>31</v>
      </c>
      <c r="E118" s="29">
        <v>1317.19</v>
      </c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</row>
    <row r="119" spans="1:17" x14ac:dyDescent="0.2">
      <c r="A119" s="29"/>
      <c r="B119" s="29"/>
      <c r="C119" s="29" t="s">
        <v>94</v>
      </c>
      <c r="D119" s="29" t="s">
        <v>95</v>
      </c>
      <c r="E119" s="177">
        <f>C37</f>
        <v>136.04</v>
      </c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</row>
    <row r="120" spans="1:17" x14ac:dyDescent="0.2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</row>
    <row r="121" spans="1:17" x14ac:dyDescent="0.2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</row>
    <row r="122" spans="1:17" x14ac:dyDescent="0.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</row>
    <row r="123" spans="1:17" x14ac:dyDescent="0.2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</row>
    <row r="124" spans="1:17" x14ac:dyDescent="0.2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</row>
    <row r="125" spans="1:17" x14ac:dyDescent="0.2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x14ac:dyDescent="0.2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</row>
    <row r="127" spans="1:17" x14ac:dyDescent="0.2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</row>
    <row r="128" spans="1:17" x14ac:dyDescent="0.2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</row>
    <row r="129" spans="1:17" x14ac:dyDescent="0.2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</row>
    <row r="130" spans="1:17" x14ac:dyDescent="0.2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</row>
    <row r="131" spans="1:17" x14ac:dyDescent="0.2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</row>
    <row r="132" spans="1:17" x14ac:dyDescent="0.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</row>
    <row r="133" spans="1:17" x14ac:dyDescent="0.2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</row>
    <row r="134" spans="1:17" x14ac:dyDescent="0.2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</row>
    <row r="135" spans="1:17" x14ac:dyDescent="0.2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</row>
    <row r="136" spans="1:17" x14ac:dyDescent="0.2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</row>
    <row r="137" spans="1:17" x14ac:dyDescent="0.2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</row>
    <row r="138" spans="1:17" x14ac:dyDescent="0.2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</row>
    <row r="139" spans="1:17" x14ac:dyDescent="0.2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</row>
    <row r="140" spans="1:17" x14ac:dyDescent="0.2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</row>
    <row r="141" spans="1:17" x14ac:dyDescent="0.2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</row>
    <row r="142" spans="1:17" x14ac:dyDescent="0.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</row>
    <row r="143" spans="1:17" x14ac:dyDescent="0.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</row>
    <row r="144" spans="1:17" x14ac:dyDescent="0.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</row>
    <row r="145" spans="1:17" x14ac:dyDescent="0.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</row>
    <row r="146" spans="1:17" x14ac:dyDescent="0.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</row>
    <row r="147" spans="1:17" x14ac:dyDescent="0.2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</row>
  </sheetData>
  <sheetProtection algorithmName="SHA-512" hashValue="VoOjM5rT7izdLlm7z4YV2fn5ZDXfRvyODJSIL4GrvCGHC731TEGy3Uf6hxXKU6J0DTHj4OmQ2rTXtB9p9j6pbQ==" saltValue="w/OU8AwE6lHJ2Vhaal4bDQ==" spinCount="100000" sheet="1" objects="1" scenarios="1"/>
  <mergeCells count="32">
    <mergeCell ref="D37:D38"/>
    <mergeCell ref="D40:E40"/>
    <mergeCell ref="E57:E59"/>
    <mergeCell ref="G44:H44"/>
    <mergeCell ref="G45:H45"/>
    <mergeCell ref="D85:E85"/>
    <mergeCell ref="D95:E95"/>
    <mergeCell ref="B19:D19"/>
    <mergeCell ref="B20:D20"/>
    <mergeCell ref="B36:D36"/>
    <mergeCell ref="B56:E56"/>
    <mergeCell ref="D48:E48"/>
    <mergeCell ref="F39:I40"/>
    <mergeCell ref="G41:H41"/>
    <mergeCell ref="G42:H42"/>
    <mergeCell ref="G43:H43"/>
    <mergeCell ref="D71:E71"/>
    <mergeCell ref="D74:E74"/>
    <mergeCell ref="G48:H48"/>
    <mergeCell ref="D61:E61"/>
    <mergeCell ref="G46:H46"/>
    <mergeCell ref="G47:H47"/>
    <mergeCell ref="A1:B1"/>
    <mergeCell ref="A2:B2"/>
    <mergeCell ref="A3:B3"/>
    <mergeCell ref="F37:I37"/>
    <mergeCell ref="E1:G1"/>
    <mergeCell ref="E2:G2"/>
    <mergeCell ref="E3:G4"/>
    <mergeCell ref="E5:G6"/>
    <mergeCell ref="G36:H36"/>
    <mergeCell ref="B5:D5"/>
  </mergeCells>
  <phoneticPr fontId="2" type="noConversion"/>
  <dataValidations count="1">
    <dataValidation type="list" allowBlank="1" showInputMessage="1" showErrorMessage="1" sqref="E8:E20">
      <formula1>$C$106:$C$122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workbookViewId="0">
      <selection activeCell="E8" sqref="E8"/>
    </sheetView>
  </sheetViews>
  <sheetFormatPr baseColWidth="10" defaultRowHeight="12.75" x14ac:dyDescent="0.2"/>
  <cols>
    <col min="1" max="1" width="6.42578125" style="132" customWidth="1"/>
    <col min="2" max="2" width="36.42578125" style="132" customWidth="1"/>
    <col min="3" max="3" width="14.7109375" style="132" customWidth="1"/>
    <col min="4" max="4" width="14.42578125" style="132" customWidth="1"/>
    <col min="5" max="5" width="17.7109375" style="132" customWidth="1"/>
    <col min="6" max="6" width="37.28515625" style="132" customWidth="1"/>
    <col min="7" max="7" width="17.7109375" style="132" customWidth="1"/>
    <col min="8" max="16384" width="11.42578125" style="132"/>
  </cols>
  <sheetData>
    <row r="1" spans="1:17" ht="24" customHeight="1" thickBot="1" x14ac:dyDescent="0.3">
      <c r="A1" s="244" t="s">
        <v>0</v>
      </c>
      <c r="B1" s="245"/>
      <c r="C1" s="63"/>
      <c r="D1" s="63"/>
      <c r="E1" s="250" t="s">
        <v>65</v>
      </c>
      <c r="F1" s="251"/>
      <c r="G1" s="252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3.5" thickBot="1" x14ac:dyDescent="0.25">
      <c r="A2" s="246" t="s">
        <v>1</v>
      </c>
      <c r="B2" s="247"/>
      <c r="C2" s="64"/>
      <c r="D2" s="64"/>
      <c r="E2" s="253" t="s">
        <v>66</v>
      </c>
      <c r="F2" s="254"/>
      <c r="G2" s="255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3.5" customHeight="1" thickBot="1" x14ac:dyDescent="0.25">
      <c r="A3" s="248" t="s">
        <v>38</v>
      </c>
      <c r="B3" s="249"/>
      <c r="C3" s="64"/>
      <c r="D3" s="64"/>
      <c r="E3" s="256" t="s">
        <v>74</v>
      </c>
      <c r="F3" s="257"/>
      <c r="G3" s="258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6.5" thickBot="1" x14ac:dyDescent="0.3">
      <c r="A4" s="68" t="s">
        <v>56</v>
      </c>
      <c r="B4" s="69" t="s">
        <v>7</v>
      </c>
      <c r="C4" s="70"/>
      <c r="D4" s="70"/>
      <c r="E4" s="259"/>
      <c r="F4" s="260"/>
      <c r="G4" s="261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3.5" customHeight="1" thickBot="1" x14ac:dyDescent="0.25">
      <c r="A5" s="71" t="s">
        <v>8</v>
      </c>
      <c r="B5" s="275" t="s">
        <v>97</v>
      </c>
      <c r="C5" s="275"/>
      <c r="D5" s="275"/>
      <c r="E5" s="278" t="s">
        <v>76</v>
      </c>
      <c r="F5" s="279"/>
      <c r="G5" s="280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133" customFormat="1" ht="26.25" thickBot="1" x14ac:dyDescent="0.25">
      <c r="A6" s="72" t="s">
        <v>2</v>
      </c>
      <c r="B6" s="73" t="s">
        <v>73</v>
      </c>
      <c r="C6" s="73" t="s">
        <v>3</v>
      </c>
      <c r="D6" s="74" t="s">
        <v>4</v>
      </c>
      <c r="E6" s="281"/>
      <c r="F6" s="282"/>
      <c r="G6" s="283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3.5" thickBot="1" x14ac:dyDescent="0.25">
      <c r="A7" s="66">
        <v>9</v>
      </c>
      <c r="B7" s="76" t="s">
        <v>5</v>
      </c>
      <c r="C7" s="77">
        <v>34.28</v>
      </c>
      <c r="D7" s="78">
        <f t="shared" ref="D7:D13" si="0">(A7*C7)</f>
        <v>308.52</v>
      </c>
      <c r="E7" s="79" t="s">
        <v>75</v>
      </c>
      <c r="F7" s="80" t="s">
        <v>73</v>
      </c>
      <c r="G7" s="81" t="s">
        <v>67</v>
      </c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x14ac:dyDescent="0.2">
      <c r="A8" s="66">
        <v>1</v>
      </c>
      <c r="B8" s="76" t="s">
        <v>6</v>
      </c>
      <c r="C8" s="77">
        <v>211.1</v>
      </c>
      <c r="D8" s="78">
        <f t="shared" si="0"/>
        <v>211.1</v>
      </c>
      <c r="E8" s="231"/>
      <c r="F8" s="232" t="str">
        <f>IF(E8="","",(VLOOKUP(E8,$C$106:$E$122,2,FALSE)))</f>
        <v/>
      </c>
      <c r="G8" s="233" t="str">
        <f>IF(E8="","",(VLOOKUP(E8,$C$106:$E$122,3,FALSE)))</f>
        <v/>
      </c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x14ac:dyDescent="0.2">
      <c r="A9" s="66">
        <v>1</v>
      </c>
      <c r="B9" s="76" t="s">
        <v>9</v>
      </c>
      <c r="C9" s="77">
        <v>741.73</v>
      </c>
      <c r="D9" s="78">
        <f t="shared" si="0"/>
        <v>741.73</v>
      </c>
      <c r="E9" s="174"/>
      <c r="F9" s="82" t="str">
        <f t="shared" ref="F9:F20" si="1">IF(E9="","",(VLOOKUP(E9,$C$106:$E$122,2,FALSE)))</f>
        <v/>
      </c>
      <c r="G9" s="83" t="str">
        <f t="shared" ref="G9:G20" si="2">IF(E9="","",(VLOOKUP(E9,$C$106:$E$122,3,FALSE)))</f>
        <v/>
      </c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x14ac:dyDescent="0.2">
      <c r="A10" s="66">
        <v>1</v>
      </c>
      <c r="B10" s="76" t="s">
        <v>10</v>
      </c>
      <c r="C10" s="77">
        <v>490.69</v>
      </c>
      <c r="D10" s="78">
        <f t="shared" si="0"/>
        <v>490.69</v>
      </c>
      <c r="E10" s="174"/>
      <c r="F10" s="82" t="str">
        <f t="shared" si="1"/>
        <v/>
      </c>
      <c r="G10" s="83" t="str">
        <f t="shared" si="2"/>
        <v/>
      </c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x14ac:dyDescent="0.2">
      <c r="A11" s="66">
        <v>1</v>
      </c>
      <c r="B11" s="76" t="s">
        <v>11</v>
      </c>
      <c r="C11" s="77">
        <v>14.22</v>
      </c>
      <c r="D11" s="78">
        <f t="shared" si="0"/>
        <v>14.22</v>
      </c>
      <c r="E11" s="174"/>
      <c r="F11" s="82" t="str">
        <f t="shared" si="1"/>
        <v/>
      </c>
      <c r="G11" s="83" t="str">
        <f t="shared" si="2"/>
        <v/>
      </c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x14ac:dyDescent="0.2">
      <c r="A12" s="66">
        <v>1</v>
      </c>
      <c r="B12" s="76" t="s">
        <v>12</v>
      </c>
      <c r="C12" s="77">
        <v>1000</v>
      </c>
      <c r="D12" s="78">
        <f t="shared" si="0"/>
        <v>1000</v>
      </c>
      <c r="E12" s="174"/>
      <c r="F12" s="82" t="str">
        <f t="shared" si="1"/>
        <v/>
      </c>
      <c r="G12" s="83" t="str">
        <f t="shared" si="2"/>
        <v/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3.5" thickBot="1" x14ac:dyDescent="0.25">
      <c r="A13" s="67">
        <v>1</v>
      </c>
      <c r="B13" s="89" t="s">
        <v>13</v>
      </c>
      <c r="C13" s="165">
        <v>200</v>
      </c>
      <c r="D13" s="90">
        <f t="shared" si="0"/>
        <v>200</v>
      </c>
      <c r="E13" s="174"/>
      <c r="F13" s="82" t="str">
        <f t="shared" si="1"/>
        <v/>
      </c>
      <c r="G13" s="83" t="str">
        <f t="shared" si="2"/>
        <v/>
      </c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x14ac:dyDescent="0.2">
      <c r="A14" s="85"/>
      <c r="B14" s="86"/>
      <c r="C14" s="167" t="s">
        <v>14</v>
      </c>
      <c r="D14" s="196">
        <f>SUM(D7:D13)</f>
        <v>2966.26</v>
      </c>
      <c r="E14" s="174"/>
      <c r="F14" s="82" t="str">
        <f t="shared" si="1"/>
        <v/>
      </c>
      <c r="G14" s="83" t="str">
        <f t="shared" si="2"/>
        <v/>
      </c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">
      <c r="A15" s="85"/>
      <c r="B15" s="86"/>
      <c r="C15" s="66" t="s">
        <v>15</v>
      </c>
      <c r="D15" s="78">
        <f>(D14*0.16)</f>
        <v>474.60160000000002</v>
      </c>
      <c r="E15" s="174"/>
      <c r="F15" s="82" t="str">
        <f t="shared" si="1"/>
        <v/>
      </c>
      <c r="G15" s="83" t="str">
        <f t="shared" si="2"/>
        <v/>
      </c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3.5" thickBot="1" x14ac:dyDescent="0.25">
      <c r="A16" s="87"/>
      <c r="B16" s="88"/>
      <c r="C16" s="67" t="s">
        <v>16</v>
      </c>
      <c r="D16" s="90">
        <f>SUM(D14:D15)</f>
        <v>3440.8616000000002</v>
      </c>
      <c r="E16" s="174"/>
      <c r="F16" s="82" t="str">
        <f t="shared" si="1"/>
        <v/>
      </c>
      <c r="G16" s="83" t="str">
        <f t="shared" si="2"/>
        <v/>
      </c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3.5" thickBot="1" x14ac:dyDescent="0.25">
      <c r="A17" s="64"/>
      <c r="B17" s="64"/>
      <c r="C17" s="64"/>
      <c r="D17" s="64"/>
      <c r="E17" s="174"/>
      <c r="F17" s="82" t="str">
        <f t="shared" si="1"/>
        <v/>
      </c>
      <c r="G17" s="83" t="str">
        <f t="shared" si="2"/>
        <v/>
      </c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ht="16.5" thickBot="1" x14ac:dyDescent="0.3">
      <c r="A18" s="91" t="s">
        <v>57</v>
      </c>
      <c r="B18" s="276" t="s">
        <v>17</v>
      </c>
      <c r="C18" s="277"/>
      <c r="D18" s="313"/>
      <c r="E18" s="174"/>
      <c r="F18" s="82" t="str">
        <f t="shared" si="1"/>
        <v/>
      </c>
      <c r="G18" s="83" t="str">
        <f t="shared" si="2"/>
        <v/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3.5" thickBot="1" x14ac:dyDescent="0.25">
      <c r="A19" s="156" t="s">
        <v>8</v>
      </c>
      <c r="B19" s="275" t="s">
        <v>96</v>
      </c>
      <c r="C19" s="275"/>
      <c r="D19" s="275"/>
      <c r="E19" s="174"/>
      <c r="F19" s="82" t="str">
        <f t="shared" si="1"/>
        <v/>
      </c>
      <c r="G19" s="83" t="str">
        <f t="shared" si="2"/>
        <v/>
      </c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26.25" thickBot="1" x14ac:dyDescent="0.25">
      <c r="A20" s="72" t="s">
        <v>2</v>
      </c>
      <c r="B20" s="73" t="s">
        <v>73</v>
      </c>
      <c r="C20" s="73" t="s">
        <v>3</v>
      </c>
      <c r="D20" s="74" t="s">
        <v>4</v>
      </c>
      <c r="E20" s="234"/>
      <c r="F20" s="235" t="str">
        <f t="shared" si="1"/>
        <v/>
      </c>
      <c r="G20" s="236" t="str">
        <f t="shared" si="2"/>
        <v/>
      </c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x14ac:dyDescent="0.2">
      <c r="A21" s="66">
        <v>9</v>
      </c>
      <c r="B21" s="76" t="s">
        <v>5</v>
      </c>
      <c r="C21" s="77">
        <f>C7</f>
        <v>34.28</v>
      </c>
      <c r="D21" s="78">
        <f t="shared" ref="D21:D29" si="3">(A21*C21)</f>
        <v>308.52</v>
      </c>
      <c r="E21" s="92"/>
      <c r="F21" s="237" t="s">
        <v>14</v>
      </c>
      <c r="G21" s="238">
        <f>SUM(G8:G20)</f>
        <v>0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A22" s="66">
        <v>1</v>
      </c>
      <c r="B22" s="76" t="s">
        <v>6</v>
      </c>
      <c r="C22" s="77">
        <f>C8</f>
        <v>211.1</v>
      </c>
      <c r="D22" s="78">
        <f t="shared" si="3"/>
        <v>211.1</v>
      </c>
      <c r="E22" s="92"/>
      <c r="F22" s="239" t="s">
        <v>15</v>
      </c>
      <c r="G22" s="84">
        <f>(G21*0.16)</f>
        <v>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3.5" thickBot="1" x14ac:dyDescent="0.25">
      <c r="A23" s="66">
        <v>1</v>
      </c>
      <c r="B23" s="76" t="s">
        <v>9</v>
      </c>
      <c r="C23" s="77">
        <f>C9</f>
        <v>741.73</v>
      </c>
      <c r="D23" s="78">
        <f t="shared" si="3"/>
        <v>741.73</v>
      </c>
      <c r="E23" s="93"/>
      <c r="F23" s="240" t="s">
        <v>16</v>
      </c>
      <c r="G23" s="94">
        <f>SUM(G21:G22)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x14ac:dyDescent="0.2">
      <c r="A24" s="66">
        <v>1</v>
      </c>
      <c r="B24" s="76" t="s">
        <v>10</v>
      </c>
      <c r="C24" s="77">
        <f>C10</f>
        <v>490.69</v>
      </c>
      <c r="D24" s="78">
        <f t="shared" si="3"/>
        <v>490.69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x14ac:dyDescent="0.2">
      <c r="A25" s="66">
        <v>3</v>
      </c>
      <c r="B25" s="76" t="s">
        <v>77</v>
      </c>
      <c r="C25" s="77">
        <v>325.22000000000003</v>
      </c>
      <c r="D25" s="78">
        <f t="shared" si="3"/>
        <v>975.66000000000008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66">
        <v>3</v>
      </c>
      <c r="B26" s="76" t="s">
        <v>19</v>
      </c>
      <c r="C26" s="77">
        <v>46.48</v>
      </c>
      <c r="D26" s="78">
        <f t="shared" si="3"/>
        <v>139.44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x14ac:dyDescent="0.2">
      <c r="A27" s="66">
        <v>1</v>
      </c>
      <c r="B27" s="76" t="s">
        <v>11</v>
      </c>
      <c r="C27" s="77">
        <v>14.22</v>
      </c>
      <c r="D27" s="78">
        <f t="shared" si="3"/>
        <v>14.22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x14ac:dyDescent="0.2">
      <c r="A28" s="66">
        <v>1</v>
      </c>
      <c r="B28" s="76" t="s">
        <v>12</v>
      </c>
      <c r="C28" s="77">
        <v>2000</v>
      </c>
      <c r="D28" s="78">
        <f t="shared" si="3"/>
        <v>2000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13.5" thickBot="1" x14ac:dyDescent="0.25">
      <c r="A29" s="67">
        <v>1</v>
      </c>
      <c r="B29" s="89" t="s">
        <v>13</v>
      </c>
      <c r="C29" s="165">
        <v>200</v>
      </c>
      <c r="D29" s="90">
        <f t="shared" si="3"/>
        <v>200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x14ac:dyDescent="0.2">
      <c r="A30" s="85"/>
      <c r="B30" s="86"/>
      <c r="C30" s="167" t="s">
        <v>14</v>
      </c>
      <c r="D30" s="196">
        <f>SUM(D21:D29)</f>
        <v>5081.3599999999997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x14ac:dyDescent="0.2">
      <c r="A31" s="85"/>
      <c r="B31" s="86"/>
      <c r="C31" s="66" t="s">
        <v>15</v>
      </c>
      <c r="D31" s="78">
        <f>(D30*0.16)</f>
        <v>813.01760000000002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3.5" thickBot="1" x14ac:dyDescent="0.25">
      <c r="A32" s="87"/>
      <c r="B32" s="88"/>
      <c r="C32" s="67" t="s">
        <v>16</v>
      </c>
      <c r="D32" s="90">
        <f>SUM(D30:D31)</f>
        <v>5894.3775999999998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3.5" thickBot="1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24" thickBot="1" x14ac:dyDescent="0.25">
      <c r="A34" s="64"/>
      <c r="B34" s="286" t="s">
        <v>22</v>
      </c>
      <c r="C34" s="287"/>
      <c r="D34" s="288"/>
      <c r="E34" s="95"/>
      <c r="F34" s="64"/>
      <c r="G34" s="294"/>
      <c r="H34" s="295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5.75" thickBot="1" x14ac:dyDescent="0.3">
      <c r="A35" s="98" t="s">
        <v>94</v>
      </c>
      <c r="B35" s="96" t="s">
        <v>70</v>
      </c>
      <c r="C35" s="97">
        <v>136.04</v>
      </c>
      <c r="D35" s="139"/>
      <c r="E35" s="64"/>
      <c r="F35" s="298"/>
      <c r="G35" s="299"/>
      <c r="H35" s="299"/>
      <c r="I35" s="300"/>
      <c r="J35" s="64"/>
      <c r="K35" s="64"/>
      <c r="L35" s="64"/>
      <c r="M35" s="64"/>
      <c r="N35" s="64"/>
      <c r="O35" s="64"/>
      <c r="P35" s="64"/>
      <c r="Q35" s="64"/>
    </row>
    <row r="36" spans="1:17" ht="15.75" thickBot="1" x14ac:dyDescent="0.3">
      <c r="A36" s="91" t="s">
        <v>58</v>
      </c>
      <c r="B36" s="99" t="s">
        <v>53</v>
      </c>
      <c r="C36" s="158">
        <v>800</v>
      </c>
      <c r="D36" s="157"/>
      <c r="E36" s="64"/>
      <c r="F36" s="301"/>
      <c r="G36" s="302"/>
      <c r="H36" s="302"/>
      <c r="I36" s="303"/>
      <c r="J36" s="64"/>
      <c r="K36" s="64"/>
      <c r="L36" s="64"/>
      <c r="M36" s="64"/>
      <c r="N36" s="64"/>
      <c r="O36" s="64"/>
      <c r="P36" s="64"/>
      <c r="Q36" s="64"/>
    </row>
    <row r="37" spans="1:17" ht="13.5" thickBot="1" x14ac:dyDescent="0.25">
      <c r="A37" s="64"/>
      <c r="B37" s="104" t="s">
        <v>89</v>
      </c>
      <c r="C37" s="284" t="s">
        <v>91</v>
      </c>
      <c r="D37" s="285"/>
      <c r="E37" s="64"/>
      <c r="F37" s="304"/>
      <c r="G37" s="305"/>
      <c r="H37" s="305"/>
      <c r="I37" s="306"/>
      <c r="J37" s="64"/>
      <c r="K37" s="64"/>
      <c r="L37" s="64"/>
      <c r="M37" s="64"/>
      <c r="N37" s="64"/>
      <c r="O37" s="64"/>
      <c r="P37" s="64"/>
      <c r="Q37" s="64"/>
    </row>
    <row r="38" spans="1:17" x14ac:dyDescent="0.2">
      <c r="A38" s="64"/>
      <c r="B38" s="64"/>
      <c r="C38" s="64"/>
      <c r="D38" s="64"/>
      <c r="E38" s="64"/>
      <c r="F38" s="307"/>
      <c r="G38" s="308"/>
      <c r="H38" s="308"/>
      <c r="I38" s="309"/>
      <c r="J38" s="64"/>
      <c r="K38" s="64"/>
      <c r="L38" s="64"/>
      <c r="M38" s="64"/>
      <c r="N38" s="64"/>
      <c r="O38" s="64"/>
      <c r="P38" s="64"/>
      <c r="Q38" s="64"/>
    </row>
    <row r="39" spans="1:17" ht="13.5" thickBot="1" x14ac:dyDescent="0.25">
      <c r="A39" s="64"/>
      <c r="B39" s="64"/>
      <c r="C39" s="64"/>
      <c r="D39" s="64"/>
      <c r="E39" s="64"/>
      <c r="F39" s="310"/>
      <c r="G39" s="311"/>
      <c r="H39" s="311"/>
      <c r="I39" s="312"/>
      <c r="J39" s="64"/>
      <c r="K39" s="64"/>
      <c r="L39" s="64"/>
      <c r="M39" s="64"/>
      <c r="N39" s="64"/>
      <c r="O39" s="64"/>
      <c r="P39" s="64"/>
      <c r="Q39" s="64"/>
    </row>
    <row r="40" spans="1:17" ht="15.75" thickBot="1" x14ac:dyDescent="0.3">
      <c r="A40" s="64"/>
      <c r="B40" s="220" t="s">
        <v>80</v>
      </c>
      <c r="C40" s="212" t="s">
        <v>59</v>
      </c>
      <c r="D40" s="292" t="s">
        <v>78</v>
      </c>
      <c r="E40" s="293"/>
      <c r="F40" s="105"/>
      <c r="G40" s="307"/>
      <c r="H40" s="309"/>
      <c r="I40" s="106"/>
      <c r="J40" s="64"/>
      <c r="K40" s="64"/>
      <c r="L40" s="64"/>
      <c r="M40" s="64"/>
      <c r="N40" s="64"/>
      <c r="O40" s="64"/>
      <c r="P40" s="64"/>
      <c r="Q40" s="64"/>
    </row>
    <row r="41" spans="1:17" ht="25.5" x14ac:dyDescent="0.2">
      <c r="A41" s="64"/>
      <c r="B41" s="222" t="s">
        <v>23</v>
      </c>
      <c r="C41" s="215" t="s">
        <v>2</v>
      </c>
      <c r="D41" s="215" t="s">
        <v>3</v>
      </c>
      <c r="E41" s="216" t="s">
        <v>4</v>
      </c>
      <c r="F41" s="112"/>
      <c r="G41" s="296"/>
      <c r="H41" s="296"/>
      <c r="I41" s="113"/>
      <c r="J41" s="64"/>
      <c r="K41" s="64"/>
      <c r="L41" s="64"/>
      <c r="M41" s="64"/>
      <c r="N41" s="64"/>
      <c r="O41" s="64"/>
      <c r="P41" s="64"/>
      <c r="Q41" s="64"/>
    </row>
    <row r="42" spans="1:17" x14ac:dyDescent="0.2">
      <c r="A42" s="64"/>
      <c r="B42" s="114" t="s">
        <v>79</v>
      </c>
      <c r="C42" s="76">
        <v>2</v>
      </c>
      <c r="D42" s="77">
        <v>199.69</v>
      </c>
      <c r="E42" s="78">
        <f>(C42*D42)</f>
        <v>399.38</v>
      </c>
      <c r="F42" s="112"/>
      <c r="G42" s="296"/>
      <c r="H42" s="296"/>
      <c r="I42" s="113"/>
      <c r="J42" s="64"/>
      <c r="K42" s="64"/>
      <c r="L42" s="64"/>
      <c r="M42" s="64"/>
      <c r="N42" s="64"/>
      <c r="O42" s="64"/>
      <c r="P42" s="64"/>
      <c r="Q42" s="64"/>
    </row>
    <row r="43" spans="1:17" ht="13.5" thickBot="1" x14ac:dyDescent="0.25">
      <c r="A43" s="64"/>
      <c r="B43" s="67" t="s">
        <v>78</v>
      </c>
      <c r="C43" s="89">
        <v>1</v>
      </c>
      <c r="D43" s="165">
        <v>600</v>
      </c>
      <c r="E43" s="90">
        <f>(C43*D43)</f>
        <v>600</v>
      </c>
      <c r="F43" s="112"/>
      <c r="G43" s="296"/>
      <c r="H43" s="296"/>
      <c r="I43" s="113"/>
      <c r="J43" s="64"/>
      <c r="K43" s="64"/>
      <c r="L43" s="64"/>
      <c r="M43" s="64"/>
      <c r="N43" s="64"/>
      <c r="O43" s="64"/>
      <c r="P43" s="64"/>
      <c r="Q43" s="64"/>
    </row>
    <row r="44" spans="1:17" x14ac:dyDescent="0.2">
      <c r="A44" s="64"/>
      <c r="B44" s="144"/>
      <c r="C44" s="92"/>
      <c r="D44" s="167" t="s">
        <v>14</v>
      </c>
      <c r="E44" s="196">
        <f>SUM(E42:E43)</f>
        <v>999.38</v>
      </c>
      <c r="F44" s="112"/>
      <c r="G44" s="296"/>
      <c r="H44" s="296"/>
      <c r="I44" s="113"/>
      <c r="J44" s="64"/>
      <c r="K44" s="64"/>
      <c r="L44" s="64"/>
      <c r="M44" s="64"/>
      <c r="N44" s="64"/>
      <c r="O44" s="64"/>
      <c r="P44" s="64"/>
      <c r="Q44" s="64"/>
    </row>
    <row r="45" spans="1:17" x14ac:dyDescent="0.2">
      <c r="A45" s="64"/>
      <c r="B45" s="144"/>
      <c r="C45" s="92"/>
      <c r="D45" s="66" t="s">
        <v>15</v>
      </c>
      <c r="E45" s="78">
        <f>(E44*0.16)</f>
        <v>159.9008</v>
      </c>
      <c r="F45" s="112"/>
      <c r="G45" s="296"/>
      <c r="H45" s="296"/>
      <c r="I45" s="113"/>
      <c r="J45" s="64"/>
      <c r="K45" s="64"/>
      <c r="L45" s="64"/>
      <c r="M45" s="64"/>
      <c r="N45" s="64"/>
      <c r="O45" s="64"/>
      <c r="P45" s="64"/>
      <c r="Q45" s="64"/>
    </row>
    <row r="46" spans="1:17" ht="13.5" thickBot="1" x14ac:dyDescent="0.25">
      <c r="A46" s="64"/>
      <c r="B46" s="145"/>
      <c r="C46" s="93"/>
      <c r="D46" s="67" t="s">
        <v>16</v>
      </c>
      <c r="E46" s="90">
        <f>SUM(E44:E45)</f>
        <v>1159.2808</v>
      </c>
      <c r="F46" s="112"/>
      <c r="G46" s="296"/>
      <c r="H46" s="296"/>
      <c r="I46" s="113"/>
      <c r="J46" s="64"/>
      <c r="K46" s="64"/>
      <c r="L46" s="64"/>
      <c r="M46" s="64"/>
      <c r="N46" s="64"/>
      <c r="O46" s="64"/>
      <c r="P46" s="64"/>
      <c r="Q46" s="64"/>
    </row>
    <row r="47" spans="1:17" ht="13.5" thickBot="1" x14ac:dyDescent="0.25">
      <c r="A47" s="64"/>
      <c r="B47" s="64"/>
      <c r="C47" s="64"/>
      <c r="D47" s="115"/>
      <c r="E47" s="116"/>
      <c r="F47" s="113"/>
      <c r="G47" s="296"/>
      <c r="H47" s="296"/>
      <c r="I47" s="113"/>
      <c r="J47" s="64"/>
      <c r="K47" s="64"/>
      <c r="L47" s="64"/>
      <c r="M47" s="64"/>
      <c r="N47" s="64"/>
      <c r="O47" s="64"/>
      <c r="P47" s="64"/>
      <c r="Q47" s="64"/>
    </row>
    <row r="48" spans="1:17" ht="15.75" thickBot="1" x14ac:dyDescent="0.3">
      <c r="A48" s="64"/>
      <c r="B48" s="220" t="s">
        <v>80</v>
      </c>
      <c r="C48" s="212" t="s">
        <v>60</v>
      </c>
      <c r="D48" s="292" t="s">
        <v>54</v>
      </c>
      <c r="E48" s="293"/>
      <c r="F48" s="64"/>
      <c r="G48" s="64"/>
      <c r="H48" s="117"/>
      <c r="I48" s="64"/>
      <c r="J48" s="64"/>
      <c r="K48" s="64"/>
      <c r="L48" s="64"/>
      <c r="M48" s="64"/>
      <c r="N48" s="64"/>
      <c r="O48" s="64"/>
      <c r="P48" s="64"/>
      <c r="Q48" s="64"/>
    </row>
    <row r="49" spans="1:17" ht="25.5" x14ac:dyDescent="0.2">
      <c r="A49" s="64"/>
      <c r="B49" s="222" t="s">
        <v>23</v>
      </c>
      <c r="C49" s="215" t="s">
        <v>2</v>
      </c>
      <c r="D49" s="215" t="s">
        <v>3</v>
      </c>
      <c r="E49" s="216" t="s">
        <v>4</v>
      </c>
      <c r="F49" s="64"/>
      <c r="G49" s="64"/>
      <c r="H49" s="113"/>
      <c r="I49" s="118"/>
      <c r="J49" s="64"/>
      <c r="K49" s="64"/>
      <c r="L49" s="64"/>
      <c r="M49" s="64"/>
      <c r="N49" s="64"/>
      <c r="O49" s="64"/>
      <c r="P49" s="64"/>
      <c r="Q49" s="64"/>
    </row>
    <row r="50" spans="1:17" x14ac:dyDescent="0.2">
      <c r="A50" s="64"/>
      <c r="B50" s="114" t="s">
        <v>55</v>
      </c>
      <c r="C50" s="76">
        <v>1</v>
      </c>
      <c r="D50" s="77">
        <v>340.22</v>
      </c>
      <c r="E50" s="78">
        <f>(C50*D50)</f>
        <v>340.22</v>
      </c>
      <c r="F50" s="64"/>
      <c r="G50" s="64"/>
      <c r="H50" s="113"/>
      <c r="I50" s="118"/>
      <c r="J50" s="64"/>
      <c r="K50" s="64"/>
      <c r="L50" s="64"/>
      <c r="M50" s="64"/>
      <c r="N50" s="64"/>
      <c r="O50" s="64"/>
      <c r="P50" s="64"/>
      <c r="Q50" s="64"/>
    </row>
    <row r="51" spans="1:17" ht="13.5" thickBot="1" x14ac:dyDescent="0.25">
      <c r="A51" s="64"/>
      <c r="B51" s="67" t="s">
        <v>54</v>
      </c>
      <c r="C51" s="89">
        <v>1</v>
      </c>
      <c r="D51" s="165">
        <v>800</v>
      </c>
      <c r="E51" s="90">
        <f>(C51*D51)</f>
        <v>800</v>
      </c>
      <c r="F51" s="115"/>
      <c r="G51" s="115"/>
      <c r="H51" s="159"/>
      <c r="I51" s="115"/>
      <c r="J51" s="64"/>
      <c r="K51" s="64"/>
      <c r="L51" s="64"/>
      <c r="M51" s="64"/>
      <c r="N51" s="64"/>
      <c r="O51" s="64"/>
      <c r="P51" s="64"/>
      <c r="Q51" s="64"/>
    </row>
    <row r="52" spans="1:17" x14ac:dyDescent="0.2">
      <c r="A52" s="64"/>
      <c r="B52" s="144"/>
      <c r="C52" s="92"/>
      <c r="D52" s="167" t="s">
        <v>14</v>
      </c>
      <c r="E52" s="196">
        <f>SUM(E50:E51)</f>
        <v>1140.22</v>
      </c>
      <c r="F52" s="115"/>
      <c r="G52" s="115"/>
      <c r="H52" s="159"/>
      <c r="I52" s="115"/>
      <c r="J52" s="64"/>
      <c r="K52" s="64"/>
      <c r="L52" s="64"/>
      <c r="M52" s="64"/>
      <c r="N52" s="64"/>
      <c r="O52" s="64"/>
      <c r="P52" s="64"/>
      <c r="Q52" s="64"/>
    </row>
    <row r="53" spans="1:17" x14ac:dyDescent="0.2">
      <c r="A53" s="64"/>
      <c r="B53" s="144"/>
      <c r="C53" s="92"/>
      <c r="D53" s="66" t="s">
        <v>15</v>
      </c>
      <c r="E53" s="78">
        <f>(E52*0.16)</f>
        <v>182.43520000000001</v>
      </c>
      <c r="F53" s="115"/>
      <c r="G53" s="115"/>
      <c r="H53" s="159"/>
      <c r="I53" s="115"/>
      <c r="J53" s="64"/>
      <c r="K53" s="64"/>
      <c r="L53" s="64"/>
      <c r="M53" s="64"/>
      <c r="N53" s="64"/>
      <c r="O53" s="64"/>
      <c r="P53" s="64"/>
      <c r="Q53" s="64"/>
    </row>
    <row r="54" spans="1:17" ht="13.5" thickBot="1" x14ac:dyDescent="0.25">
      <c r="A54" s="64"/>
      <c r="B54" s="145"/>
      <c r="C54" s="93"/>
      <c r="D54" s="67" t="s">
        <v>16</v>
      </c>
      <c r="E54" s="90">
        <f>SUM(E52:E53)</f>
        <v>1322.6552000000001</v>
      </c>
      <c r="F54" s="115"/>
      <c r="G54" s="115"/>
      <c r="H54" s="159"/>
      <c r="I54" s="115"/>
      <c r="J54" s="64"/>
      <c r="K54" s="64"/>
      <c r="L54" s="64"/>
      <c r="M54" s="64"/>
      <c r="N54" s="64"/>
      <c r="O54" s="64"/>
      <c r="P54" s="64"/>
      <c r="Q54" s="64"/>
    </row>
    <row r="55" spans="1:17" x14ac:dyDescent="0.2">
      <c r="A55" s="64"/>
      <c r="B55" s="64"/>
      <c r="C55" s="64"/>
      <c r="D55" s="115"/>
      <c r="E55" s="116"/>
      <c r="F55" s="115"/>
      <c r="G55" s="115"/>
      <c r="H55" s="159"/>
      <c r="I55" s="115"/>
      <c r="J55" s="64"/>
      <c r="K55" s="64"/>
      <c r="L55" s="64"/>
      <c r="M55" s="64"/>
      <c r="N55" s="64"/>
      <c r="O55" s="64"/>
      <c r="P55" s="64"/>
      <c r="Q55" s="64"/>
    </row>
    <row r="56" spans="1:17" ht="13.5" thickBot="1" x14ac:dyDescent="0.25">
      <c r="A56" s="64"/>
      <c r="B56" s="64"/>
      <c r="C56" s="64"/>
      <c r="D56" s="115"/>
      <c r="E56" s="116"/>
      <c r="F56" s="115"/>
      <c r="G56" s="115"/>
      <c r="H56" s="159"/>
      <c r="I56" s="115"/>
      <c r="J56" s="64"/>
      <c r="K56" s="64"/>
      <c r="L56" s="64"/>
      <c r="M56" s="64"/>
      <c r="N56" s="64"/>
      <c r="O56" s="64"/>
      <c r="P56" s="64"/>
      <c r="Q56" s="64"/>
    </row>
    <row r="57" spans="1:17" ht="18.75" thickBot="1" x14ac:dyDescent="0.3">
      <c r="A57" s="64"/>
      <c r="B57" s="289" t="s">
        <v>37</v>
      </c>
      <c r="C57" s="290"/>
      <c r="D57" s="290"/>
      <c r="E57" s="291"/>
      <c r="F57" s="64"/>
      <c r="G57" s="64"/>
      <c r="H57" s="117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15" x14ac:dyDescent="0.25">
      <c r="A58" s="198" t="s">
        <v>99</v>
      </c>
      <c r="B58" s="199" t="s">
        <v>100</v>
      </c>
      <c r="C58" s="119" t="s">
        <v>25</v>
      </c>
      <c r="D58" s="200">
        <v>600</v>
      </c>
      <c r="E58" s="272" t="s">
        <v>81</v>
      </c>
      <c r="F58" s="64"/>
      <c r="G58" s="64"/>
      <c r="H58" s="113"/>
      <c r="I58" s="118"/>
      <c r="J58" s="64"/>
      <c r="K58" s="64"/>
      <c r="L58" s="64"/>
      <c r="M58" s="64"/>
      <c r="N58" s="64"/>
      <c r="O58" s="64"/>
      <c r="P58" s="64"/>
      <c r="Q58" s="64"/>
    </row>
    <row r="59" spans="1:17" ht="15" x14ac:dyDescent="0.25">
      <c r="A59" s="201" t="s">
        <v>101</v>
      </c>
      <c r="B59" s="149" t="s">
        <v>102</v>
      </c>
      <c r="C59" s="146" t="s">
        <v>25</v>
      </c>
      <c r="D59" s="178">
        <v>650</v>
      </c>
      <c r="E59" s="297"/>
      <c r="F59" s="64"/>
      <c r="G59" s="64"/>
      <c r="H59" s="113"/>
      <c r="I59" s="118"/>
      <c r="J59" s="64"/>
      <c r="K59" s="64"/>
      <c r="L59" s="64"/>
      <c r="M59" s="64"/>
      <c r="N59" s="64"/>
      <c r="O59" s="64"/>
      <c r="P59" s="64"/>
      <c r="Q59" s="64"/>
    </row>
    <row r="60" spans="1:17" ht="15.75" thickBot="1" x14ac:dyDescent="0.3">
      <c r="A60" s="202" t="s">
        <v>103</v>
      </c>
      <c r="B60" s="67" t="s">
        <v>104</v>
      </c>
      <c r="C60" s="89" t="s">
        <v>25</v>
      </c>
      <c r="D60" s="203">
        <v>400</v>
      </c>
      <c r="E60" s="274"/>
      <c r="F60" s="64"/>
      <c r="G60" s="64"/>
      <c r="H60" s="113"/>
      <c r="I60" s="118"/>
      <c r="J60" s="64"/>
      <c r="K60" s="64"/>
      <c r="L60" s="64"/>
      <c r="M60" s="64"/>
      <c r="N60" s="64"/>
      <c r="O60" s="64"/>
      <c r="P60" s="64"/>
      <c r="Q60" s="64"/>
    </row>
    <row r="61" spans="1:17" ht="13.5" thickBot="1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18.75" thickBot="1" x14ac:dyDescent="0.3">
      <c r="A62" s="64"/>
      <c r="B62" s="208" t="s">
        <v>80</v>
      </c>
      <c r="C62" s="212" t="s">
        <v>61</v>
      </c>
      <c r="D62" s="265" t="s">
        <v>82</v>
      </c>
      <c r="E62" s="266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25.5" x14ac:dyDescent="0.2">
      <c r="A63" s="64"/>
      <c r="B63" s="210" t="s">
        <v>24</v>
      </c>
      <c r="C63" s="211" t="s">
        <v>2</v>
      </c>
      <c r="D63" s="211" t="s">
        <v>3</v>
      </c>
      <c r="E63" s="183" t="s">
        <v>4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7" x14ac:dyDescent="0.2">
      <c r="A64" s="64"/>
      <c r="B64" s="160" t="s">
        <v>83</v>
      </c>
      <c r="C64" s="76">
        <v>1</v>
      </c>
      <c r="D64" s="77">
        <v>1200</v>
      </c>
      <c r="E64" s="78">
        <f>(C64*D64)</f>
        <v>1200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x14ac:dyDescent="0.2">
      <c r="A65" s="64"/>
      <c r="B65" s="66" t="s">
        <v>26</v>
      </c>
      <c r="C65" s="76">
        <v>1</v>
      </c>
      <c r="D65" s="77">
        <v>171.17</v>
      </c>
      <c r="E65" s="78">
        <f>(C65*D65)</f>
        <v>171.17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x14ac:dyDescent="0.2">
      <c r="A66" s="64"/>
      <c r="B66" s="66" t="s">
        <v>6</v>
      </c>
      <c r="C66" s="76">
        <v>1</v>
      </c>
      <c r="D66" s="77">
        <v>182.58</v>
      </c>
      <c r="E66" s="78">
        <f>(C66*D66)</f>
        <v>182.58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ht="13.5" thickBot="1" x14ac:dyDescent="0.25">
      <c r="A67" s="64"/>
      <c r="B67" s="67" t="s">
        <v>84</v>
      </c>
      <c r="C67" s="89">
        <v>8</v>
      </c>
      <c r="D67" s="165">
        <v>162.1</v>
      </c>
      <c r="E67" s="90">
        <f>SUM(E64:E66)</f>
        <v>1553.75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7" x14ac:dyDescent="0.2">
      <c r="A68" s="64"/>
      <c r="B68" s="144"/>
      <c r="C68" s="92"/>
      <c r="D68" s="167" t="s">
        <v>14</v>
      </c>
      <c r="E68" s="196">
        <f>(E64+E65+E66+E67)</f>
        <v>3107.5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x14ac:dyDescent="0.2">
      <c r="A69" s="64"/>
      <c r="B69" s="144"/>
      <c r="C69" s="92"/>
      <c r="D69" s="66" t="s">
        <v>15</v>
      </c>
      <c r="E69" s="78">
        <f>(E68*0.16)</f>
        <v>497.2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ht="13.5" thickBot="1" x14ac:dyDescent="0.25">
      <c r="A70" s="64"/>
      <c r="B70" s="145"/>
      <c r="C70" s="93"/>
      <c r="D70" s="67" t="s">
        <v>16</v>
      </c>
      <c r="E70" s="90">
        <f>SUM(E68:E69)</f>
        <v>3604.7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13.5" thickBot="1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18.75" thickBot="1" x14ac:dyDescent="0.25">
      <c r="A72" s="64"/>
      <c r="B72" s="208" t="s">
        <v>80</v>
      </c>
      <c r="C72" s="209" t="s">
        <v>62</v>
      </c>
      <c r="D72" s="265" t="s">
        <v>86</v>
      </c>
      <c r="E72" s="266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26.25" thickBot="1" x14ac:dyDescent="0.25">
      <c r="A73" s="64"/>
      <c r="B73" s="204" t="s">
        <v>30</v>
      </c>
      <c r="C73" s="205" t="s">
        <v>87</v>
      </c>
      <c r="D73" s="206">
        <v>120</v>
      </c>
      <c r="E73" s="207" t="s">
        <v>90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18" customHeight="1" thickBot="1" x14ac:dyDescent="0.3">
      <c r="A74" s="64"/>
      <c r="B74" s="127"/>
      <c r="C74" s="128"/>
      <c r="D74" s="129"/>
      <c r="E74" s="128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ht="18" customHeight="1" thickBot="1" x14ac:dyDescent="0.3">
      <c r="A75" s="64"/>
      <c r="B75" s="213" t="s">
        <v>80</v>
      </c>
      <c r="C75" s="212" t="s">
        <v>63</v>
      </c>
      <c r="D75" s="267" t="s">
        <v>35</v>
      </c>
      <c r="E75" s="268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ht="25.5" x14ac:dyDescent="0.2">
      <c r="A76" s="64"/>
      <c r="B76" s="214" t="s">
        <v>24</v>
      </c>
      <c r="C76" s="215" t="s">
        <v>2</v>
      </c>
      <c r="D76" s="215" t="s">
        <v>3</v>
      </c>
      <c r="E76" s="216" t="s">
        <v>4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x14ac:dyDescent="0.2">
      <c r="A77" s="64"/>
      <c r="B77" s="160" t="s">
        <v>33</v>
      </c>
      <c r="C77" s="76">
        <v>1</v>
      </c>
      <c r="D77" s="77">
        <v>2000</v>
      </c>
      <c r="E77" s="78">
        <f>(C77*D77)</f>
        <v>2000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x14ac:dyDescent="0.2">
      <c r="A78" s="64"/>
      <c r="B78" s="66" t="s">
        <v>27</v>
      </c>
      <c r="C78" s="76">
        <v>1</v>
      </c>
      <c r="D78" s="77">
        <v>1426.42</v>
      </c>
      <c r="E78" s="78">
        <f>(C78*D78)</f>
        <v>1426.42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x14ac:dyDescent="0.2">
      <c r="A79" s="64"/>
      <c r="B79" s="66" t="s">
        <v>32</v>
      </c>
      <c r="C79" s="76">
        <v>1</v>
      </c>
      <c r="D79" s="77">
        <v>992.79</v>
      </c>
      <c r="E79" s="78">
        <f>(C79*D79)</f>
        <v>992.79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x14ac:dyDescent="0.2">
      <c r="A80" s="64"/>
      <c r="B80" s="66" t="s">
        <v>28</v>
      </c>
      <c r="C80" s="76">
        <v>4</v>
      </c>
      <c r="D80" s="77">
        <v>947.13</v>
      </c>
      <c r="E80" s="78">
        <f>(C80*D80)</f>
        <v>3788.52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ht="13.5" thickBot="1" x14ac:dyDescent="0.25">
      <c r="A81" s="64"/>
      <c r="B81" s="67" t="s">
        <v>29</v>
      </c>
      <c r="C81" s="89">
        <v>4</v>
      </c>
      <c r="D81" s="165">
        <v>96.75</v>
      </c>
      <c r="E81" s="90">
        <f>(C81*D81)</f>
        <v>387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x14ac:dyDescent="0.2">
      <c r="A82" s="64"/>
      <c r="B82" s="85"/>
      <c r="C82" s="86"/>
      <c r="D82" s="167" t="s">
        <v>14</v>
      </c>
      <c r="E82" s="196">
        <f>SUM(E77:E81)</f>
        <v>8594.73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x14ac:dyDescent="0.2">
      <c r="A83" s="64"/>
      <c r="B83" s="85"/>
      <c r="C83" s="86"/>
      <c r="D83" s="66" t="s">
        <v>15</v>
      </c>
      <c r="E83" s="78">
        <f>(E82*0.16)</f>
        <v>1375.1568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ht="13.5" thickBot="1" x14ac:dyDescent="0.25">
      <c r="A84" s="64"/>
      <c r="B84" s="87"/>
      <c r="C84" s="88"/>
      <c r="D84" s="67" t="s">
        <v>16</v>
      </c>
      <c r="E84" s="90">
        <f>SUM(E82:E83)</f>
        <v>9969.8868000000002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3.5" thickBot="1" x14ac:dyDescent="0.25">
      <c r="A85" s="64"/>
      <c r="B85" s="64"/>
      <c r="C85" s="64"/>
      <c r="D85" s="115"/>
      <c r="E85" s="116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18.75" thickBot="1" x14ac:dyDescent="0.3">
      <c r="A86" s="64"/>
      <c r="B86" s="213" t="s">
        <v>80</v>
      </c>
      <c r="C86" s="212" t="s">
        <v>71</v>
      </c>
      <c r="D86" s="269" t="s">
        <v>36</v>
      </c>
      <c r="E86" s="270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25.5" x14ac:dyDescent="0.2">
      <c r="A87" s="64"/>
      <c r="B87" s="214" t="s">
        <v>24</v>
      </c>
      <c r="C87" s="215" t="s">
        <v>2</v>
      </c>
      <c r="D87" s="215" t="s">
        <v>3</v>
      </c>
      <c r="E87" s="216" t="s">
        <v>4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x14ac:dyDescent="0.2">
      <c r="A88" s="64"/>
      <c r="B88" s="66" t="s">
        <v>34</v>
      </c>
      <c r="C88" s="76">
        <v>1</v>
      </c>
      <c r="D88" s="77">
        <v>800</v>
      </c>
      <c r="E88" s="78">
        <f>(C88*D88)</f>
        <v>800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1:17" x14ac:dyDescent="0.2">
      <c r="A89" s="64"/>
      <c r="B89" s="66" t="s">
        <v>27</v>
      </c>
      <c r="C89" s="76">
        <v>1</v>
      </c>
      <c r="D89" s="77">
        <v>1426.22</v>
      </c>
      <c r="E89" s="78">
        <f>(C89*D89)</f>
        <v>1426.22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17" x14ac:dyDescent="0.2">
      <c r="A90" s="64"/>
      <c r="B90" s="66" t="s">
        <v>32</v>
      </c>
      <c r="C90" s="76">
        <v>1</v>
      </c>
      <c r="D90" s="77">
        <v>992.79</v>
      </c>
      <c r="E90" s="78">
        <f>(C90*D90)</f>
        <v>992.79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1:17" ht="13.5" thickBot="1" x14ac:dyDescent="0.25">
      <c r="A91" s="64"/>
      <c r="B91" s="67" t="s">
        <v>29</v>
      </c>
      <c r="C91" s="89">
        <v>4</v>
      </c>
      <c r="D91" s="165">
        <v>97</v>
      </c>
      <c r="E91" s="90">
        <f>(C91*D91)</f>
        <v>388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x14ac:dyDescent="0.2">
      <c r="A92" s="64"/>
      <c r="B92" s="85"/>
      <c r="C92" s="86"/>
      <c r="D92" s="167" t="s">
        <v>14</v>
      </c>
      <c r="E92" s="196">
        <f>SUM(E88:E91)</f>
        <v>3607.01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1:17" x14ac:dyDescent="0.2">
      <c r="A93" s="64"/>
      <c r="B93" s="85"/>
      <c r="C93" s="86"/>
      <c r="D93" s="66" t="s">
        <v>15</v>
      </c>
      <c r="E93" s="78">
        <f>(E92*0.16)</f>
        <v>577.12160000000006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1:17" ht="13.5" thickBot="1" x14ac:dyDescent="0.25">
      <c r="A94" s="64"/>
      <c r="B94" s="87"/>
      <c r="C94" s="88"/>
      <c r="D94" s="67" t="s">
        <v>16</v>
      </c>
      <c r="E94" s="90">
        <f>SUM(E92:E93)</f>
        <v>4184.1316000000006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</row>
    <row r="95" spans="1:17" ht="13.5" thickBot="1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1:17" ht="18.75" thickBot="1" x14ac:dyDescent="0.3">
      <c r="A96" s="64"/>
      <c r="B96" s="208" t="s">
        <v>80</v>
      </c>
      <c r="C96" s="212" t="s">
        <v>64</v>
      </c>
      <c r="D96" s="264" t="s">
        <v>31</v>
      </c>
      <c r="E96" s="245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  <row r="97" spans="1:17" ht="25.5" x14ac:dyDescent="0.2">
      <c r="A97" s="64"/>
      <c r="B97" s="214" t="s">
        <v>24</v>
      </c>
      <c r="C97" s="215" t="s">
        <v>2</v>
      </c>
      <c r="D97" s="215" t="s">
        <v>3</v>
      </c>
      <c r="E97" s="216" t="s">
        <v>4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1:17" x14ac:dyDescent="0.2">
      <c r="A98" s="64"/>
      <c r="B98" s="66" t="s">
        <v>20</v>
      </c>
      <c r="C98" s="76">
        <v>1</v>
      </c>
      <c r="D98" s="77">
        <v>627.62</v>
      </c>
      <c r="E98" s="78">
        <f>(C98*D98)</f>
        <v>627.62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</row>
    <row r="99" spans="1:17" x14ac:dyDescent="0.2">
      <c r="A99" s="64"/>
      <c r="B99" s="66" t="s">
        <v>21</v>
      </c>
      <c r="C99" s="76">
        <v>1</v>
      </c>
      <c r="D99" s="77">
        <v>234.63</v>
      </c>
      <c r="E99" s="78">
        <f>(C99*D99)</f>
        <v>234.63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spans="1:17" ht="13.5" thickBot="1" x14ac:dyDescent="0.25">
      <c r="A100" s="64"/>
      <c r="B100" s="67" t="s">
        <v>31</v>
      </c>
      <c r="C100" s="89">
        <v>1</v>
      </c>
      <c r="D100" s="165">
        <v>600</v>
      </c>
      <c r="E100" s="90">
        <f>(C100*D100)</f>
        <v>600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x14ac:dyDescent="0.2">
      <c r="A101" s="64"/>
      <c r="B101" s="85"/>
      <c r="C101" s="86"/>
      <c r="D101" s="167" t="s">
        <v>14</v>
      </c>
      <c r="E101" s="196">
        <f>SUM(E98:E100)</f>
        <v>1462.25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1:17" x14ac:dyDescent="0.2">
      <c r="A102" s="64"/>
      <c r="B102" s="85"/>
      <c r="C102" s="86"/>
      <c r="D102" s="66" t="s">
        <v>15</v>
      </c>
      <c r="E102" s="78">
        <f>(E101*0.16)</f>
        <v>233.96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7" ht="13.5" thickBot="1" x14ac:dyDescent="0.25">
      <c r="A103" s="64"/>
      <c r="B103" s="87"/>
      <c r="C103" s="88"/>
      <c r="D103" s="67" t="s">
        <v>16</v>
      </c>
      <c r="E103" s="90">
        <f>SUM(E101:E102)</f>
        <v>1696.21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</row>
    <row r="104" spans="1:17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</row>
    <row r="105" spans="1:17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</row>
    <row r="106" spans="1:17" x14ac:dyDescent="0.2">
      <c r="A106" s="64"/>
      <c r="B106" s="64"/>
      <c r="C106" s="64" t="s">
        <v>75</v>
      </c>
      <c r="D106" s="64" t="s">
        <v>73</v>
      </c>
      <c r="E106" s="64" t="s">
        <v>67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17" x14ac:dyDescent="0.2">
      <c r="A107" s="64"/>
      <c r="B107" s="64"/>
      <c r="C107" s="64" t="s">
        <v>56</v>
      </c>
      <c r="D107" s="64" t="s">
        <v>69</v>
      </c>
      <c r="E107" s="141">
        <v>2966.26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</row>
    <row r="108" spans="1:17" x14ac:dyDescent="0.2">
      <c r="A108" s="64"/>
      <c r="B108" s="64"/>
      <c r="C108" s="64" t="s">
        <v>57</v>
      </c>
      <c r="D108" s="64" t="s">
        <v>17</v>
      </c>
      <c r="E108" s="141">
        <v>5081.3599999999997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</row>
    <row r="109" spans="1:17" x14ac:dyDescent="0.2">
      <c r="A109" s="64"/>
      <c r="B109" s="64"/>
      <c r="C109" s="64" t="s">
        <v>58</v>
      </c>
      <c r="D109" s="92" t="s">
        <v>53</v>
      </c>
      <c r="E109" s="64">
        <v>800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</row>
    <row r="110" spans="1:17" x14ac:dyDescent="0.2">
      <c r="A110" s="64"/>
      <c r="B110" s="64"/>
      <c r="C110" s="64" t="s">
        <v>59</v>
      </c>
      <c r="D110" s="92" t="s">
        <v>78</v>
      </c>
      <c r="E110" s="142">
        <v>999.38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</row>
    <row r="111" spans="1:17" x14ac:dyDescent="0.2">
      <c r="A111" s="64"/>
      <c r="B111" s="64"/>
      <c r="C111" s="64" t="s">
        <v>60</v>
      </c>
      <c r="D111" s="92" t="s">
        <v>54</v>
      </c>
      <c r="E111" s="141">
        <v>1140.22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ht="15" x14ac:dyDescent="0.25">
      <c r="A112" s="64"/>
      <c r="B112" s="64"/>
      <c r="C112" s="179" t="s">
        <v>99</v>
      </c>
      <c r="D112" s="180" t="s">
        <v>100</v>
      </c>
      <c r="E112" s="181">
        <v>600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x14ac:dyDescent="0.25">
      <c r="A113" s="64"/>
      <c r="B113" s="64"/>
      <c r="C113" s="179" t="s">
        <v>101</v>
      </c>
      <c r="D113" s="180" t="s">
        <v>102</v>
      </c>
      <c r="E113" s="182">
        <v>650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ht="15" x14ac:dyDescent="0.25">
      <c r="A114" s="64"/>
      <c r="B114" s="64"/>
      <c r="C114" s="179" t="s">
        <v>103</v>
      </c>
      <c r="D114" s="180" t="s">
        <v>104</v>
      </c>
      <c r="E114" s="182">
        <v>400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x14ac:dyDescent="0.2">
      <c r="A115" s="64"/>
      <c r="B115" s="64"/>
      <c r="C115" s="64" t="s">
        <v>61</v>
      </c>
      <c r="D115" s="92" t="s">
        <v>85</v>
      </c>
      <c r="E115" s="141">
        <v>3107.5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x14ac:dyDescent="0.2">
      <c r="A116" s="64"/>
      <c r="B116" s="64"/>
      <c r="C116" s="64" t="s">
        <v>62</v>
      </c>
      <c r="D116" s="92" t="s">
        <v>88</v>
      </c>
      <c r="E116" s="64">
        <v>120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x14ac:dyDescent="0.2">
      <c r="A117" s="64"/>
      <c r="B117" s="64"/>
      <c r="C117" s="64" t="s">
        <v>63</v>
      </c>
      <c r="D117" s="92" t="s">
        <v>35</v>
      </c>
      <c r="E117" s="64">
        <v>8594.73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x14ac:dyDescent="0.2">
      <c r="A118" s="64"/>
      <c r="B118" s="64"/>
      <c r="C118" s="64" t="s">
        <v>72</v>
      </c>
      <c r="D118" s="92" t="s">
        <v>36</v>
      </c>
      <c r="E118" s="64">
        <v>3607.21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</row>
    <row r="119" spans="1:17" ht="18" x14ac:dyDescent="0.25">
      <c r="A119" s="64"/>
      <c r="B119" s="64"/>
      <c r="C119" s="63" t="s">
        <v>64</v>
      </c>
      <c r="D119" s="92" t="s">
        <v>31</v>
      </c>
      <c r="E119" s="64">
        <v>1462.25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x14ac:dyDescent="0.2">
      <c r="A120" s="64"/>
      <c r="B120" s="64"/>
      <c r="C120" s="64" t="s">
        <v>94</v>
      </c>
      <c r="D120" s="64" t="s">
        <v>95</v>
      </c>
      <c r="E120" s="175">
        <f>C35</f>
        <v>136.04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</row>
    <row r="122" spans="1:17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</row>
    <row r="125" spans="1:17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</row>
    <row r="128" spans="1:17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</row>
    <row r="129" spans="1:17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</row>
    <row r="131" spans="1:17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</row>
    <row r="132" spans="1:17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</row>
    <row r="133" spans="1:17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</row>
    <row r="134" spans="1:17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</row>
    <row r="135" spans="1:17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</row>
    <row r="136" spans="1:17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</row>
    <row r="137" spans="1:17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</row>
    <row r="138" spans="1:17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1:17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</row>
    <row r="140" spans="1:17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1:17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1:17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</row>
    <row r="143" spans="1:17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</row>
    <row r="144" spans="1:17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17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</row>
    <row r="146" spans="1:17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</row>
    <row r="147" spans="1:17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</row>
    <row r="148" spans="1:17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</row>
  </sheetData>
  <sheetProtection algorithmName="SHA-512" hashValue="6KkF8KGe2ftX4NMTQw+ekuOrfcOtrQDmqa0Y3uxuA0rTlmOzwVureE+0TSesLlRhKtRCQxlYI+lbxIXKcR34iA==" saltValue="ldGkHPyY2qUp/W9IN7qFAQ==" spinCount="100000" sheet="1" objects="1" scenarios="1"/>
  <mergeCells count="33">
    <mergeCell ref="B18:D18"/>
    <mergeCell ref="G44:H44"/>
    <mergeCell ref="G45:H45"/>
    <mergeCell ref="G46:H46"/>
    <mergeCell ref="B19:D19"/>
    <mergeCell ref="D40:E40"/>
    <mergeCell ref="G47:H47"/>
    <mergeCell ref="D62:E62"/>
    <mergeCell ref="E58:E60"/>
    <mergeCell ref="F35:I35"/>
    <mergeCell ref="F36:I37"/>
    <mergeCell ref="F38:I39"/>
    <mergeCell ref="G40:H40"/>
    <mergeCell ref="G41:H41"/>
    <mergeCell ref="G42:H42"/>
    <mergeCell ref="G43:H43"/>
    <mergeCell ref="A1:B1"/>
    <mergeCell ref="A2:B2"/>
    <mergeCell ref="A3:B3"/>
    <mergeCell ref="G34:H34"/>
    <mergeCell ref="E1:G1"/>
    <mergeCell ref="E2:G2"/>
    <mergeCell ref="E3:G4"/>
    <mergeCell ref="E5:G6"/>
    <mergeCell ref="B34:D34"/>
    <mergeCell ref="B5:D5"/>
    <mergeCell ref="D86:E86"/>
    <mergeCell ref="D96:E96"/>
    <mergeCell ref="C37:D37"/>
    <mergeCell ref="D72:E72"/>
    <mergeCell ref="D75:E75"/>
    <mergeCell ref="B57:E57"/>
    <mergeCell ref="D48:E48"/>
  </mergeCells>
  <phoneticPr fontId="2" type="noConversion"/>
  <dataValidations count="2">
    <dataValidation type="list" allowBlank="1" showInputMessage="1" showErrorMessage="1" sqref="E20">
      <formula1>$C$107:$C$119</formula1>
    </dataValidation>
    <dataValidation type="list" allowBlank="1" showInputMessage="1" showErrorMessage="1" sqref="E8:E19">
      <formula1>$C$107:$C$122</formula1>
    </dataValidation>
  </dataValidations>
  <pageMargins left="0.75" right="0.75" top="1" bottom="1" header="0" footer="0"/>
  <pageSetup orientation="landscape" horizontalDpi="0" verticalDpi="0" r:id="rId1"/>
  <headerFooter alignWithMargins="0"/>
  <ignoredErrors>
    <ignoredError sqref="E45 E5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6"/>
  <sheetViews>
    <sheetView workbookViewId="0">
      <selection activeCell="B11" sqref="B11"/>
    </sheetView>
  </sheetViews>
  <sheetFormatPr baseColWidth="10" defaultRowHeight="12.75" x14ac:dyDescent="0.2"/>
  <cols>
    <col min="1" max="1" width="6.42578125" style="132" customWidth="1"/>
    <col min="2" max="2" width="39.5703125" style="132" customWidth="1"/>
    <col min="3" max="3" width="16" style="132" customWidth="1"/>
    <col min="4" max="4" width="13.42578125" style="132" customWidth="1"/>
    <col min="5" max="5" width="17.42578125" style="132" customWidth="1"/>
    <col min="6" max="6" width="38.5703125" style="132" customWidth="1"/>
    <col min="7" max="7" width="13.42578125" style="132" customWidth="1"/>
    <col min="8" max="16384" width="11.42578125" style="132"/>
  </cols>
  <sheetData>
    <row r="1" spans="1:17" ht="24" customHeight="1" thickBot="1" x14ac:dyDescent="0.3">
      <c r="A1" s="244" t="s">
        <v>0</v>
      </c>
      <c r="B1" s="245"/>
      <c r="C1" s="63"/>
      <c r="D1" s="63"/>
      <c r="E1" s="250" t="s">
        <v>65</v>
      </c>
      <c r="F1" s="251"/>
      <c r="G1" s="252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3.5" thickBot="1" x14ac:dyDescent="0.25">
      <c r="A2" s="314" t="s">
        <v>1</v>
      </c>
      <c r="B2" s="315"/>
      <c r="C2" s="64"/>
      <c r="D2" s="64"/>
      <c r="E2" s="253" t="s">
        <v>66</v>
      </c>
      <c r="F2" s="254"/>
      <c r="G2" s="255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3.5" customHeight="1" thickBot="1" x14ac:dyDescent="0.25">
      <c r="A3" s="248" t="s">
        <v>40</v>
      </c>
      <c r="B3" s="249"/>
      <c r="C3" s="64"/>
      <c r="D3" s="64"/>
      <c r="E3" s="256" t="s">
        <v>74</v>
      </c>
      <c r="F3" s="257"/>
      <c r="G3" s="258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6.5" thickBot="1" x14ac:dyDescent="0.3">
      <c r="A4" s="68" t="s">
        <v>56</v>
      </c>
      <c r="B4" s="152" t="s">
        <v>7</v>
      </c>
      <c r="C4" s="70"/>
      <c r="D4" s="70"/>
      <c r="E4" s="259"/>
      <c r="F4" s="260"/>
      <c r="G4" s="261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2.75" customHeight="1" thickBot="1" x14ac:dyDescent="0.25">
      <c r="A5" s="71" t="s">
        <v>8</v>
      </c>
      <c r="B5" s="275" t="s">
        <v>97</v>
      </c>
      <c r="C5" s="275"/>
      <c r="D5" s="275"/>
      <c r="E5" s="278" t="s">
        <v>76</v>
      </c>
      <c r="F5" s="279"/>
      <c r="G5" s="280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133" customFormat="1" ht="26.25" thickBot="1" x14ac:dyDescent="0.25">
      <c r="A6" s="72" t="s">
        <v>2</v>
      </c>
      <c r="B6" s="73" t="s">
        <v>73</v>
      </c>
      <c r="C6" s="73" t="s">
        <v>3</v>
      </c>
      <c r="D6" s="74" t="s">
        <v>4</v>
      </c>
      <c r="E6" s="281"/>
      <c r="F6" s="282"/>
      <c r="G6" s="283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25.5" customHeight="1" thickBot="1" x14ac:dyDescent="0.25">
      <c r="A7" s="66">
        <v>9</v>
      </c>
      <c r="B7" s="76" t="s">
        <v>5</v>
      </c>
      <c r="C7" s="77">
        <v>41.03</v>
      </c>
      <c r="D7" s="78">
        <f t="shared" ref="D7:D13" si="0">(A7*C7)</f>
        <v>369.27</v>
      </c>
      <c r="E7" s="79" t="s">
        <v>75</v>
      </c>
      <c r="F7" s="80" t="s">
        <v>73</v>
      </c>
      <c r="G7" s="81" t="s">
        <v>67</v>
      </c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x14ac:dyDescent="0.2">
      <c r="A8" s="66">
        <v>1</v>
      </c>
      <c r="B8" s="76" t="s">
        <v>6</v>
      </c>
      <c r="C8" s="77">
        <v>211.1</v>
      </c>
      <c r="D8" s="78">
        <f t="shared" si="0"/>
        <v>211.1</v>
      </c>
      <c r="E8" s="231"/>
      <c r="F8" s="232" t="str">
        <f>IF(E8="","",(VLOOKUP(E8,$C$104:$E$122,2,FALSE)))</f>
        <v/>
      </c>
      <c r="G8" s="233" t="str">
        <f>IF(E8="","",(VLOOKUP(E8,$C$104:$E$122,3,FALSE)))</f>
        <v/>
      </c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x14ac:dyDescent="0.2">
      <c r="A9" s="66">
        <v>1</v>
      </c>
      <c r="B9" s="76" t="s">
        <v>9</v>
      </c>
      <c r="C9" s="77">
        <v>741.73</v>
      </c>
      <c r="D9" s="78">
        <f t="shared" si="0"/>
        <v>741.73</v>
      </c>
      <c r="E9" s="174"/>
      <c r="F9" s="82" t="str">
        <f t="shared" ref="F9:F19" si="1">IF(E9="","",(VLOOKUP(E9,$C$104:$E$122,2,FALSE)))</f>
        <v/>
      </c>
      <c r="G9" s="83" t="str">
        <f t="shared" ref="G9:G19" si="2">IF(E9="","",(VLOOKUP(E9,$C$104:$E$122,3,FALSE)))</f>
        <v/>
      </c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x14ac:dyDescent="0.2">
      <c r="A10" s="66">
        <v>1</v>
      </c>
      <c r="B10" s="76" t="s">
        <v>10</v>
      </c>
      <c r="C10" s="77">
        <v>490.69</v>
      </c>
      <c r="D10" s="78">
        <f t="shared" si="0"/>
        <v>490.69</v>
      </c>
      <c r="E10" s="174"/>
      <c r="F10" s="82" t="str">
        <f t="shared" si="1"/>
        <v/>
      </c>
      <c r="G10" s="83" t="str">
        <f t="shared" si="2"/>
        <v/>
      </c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x14ac:dyDescent="0.2">
      <c r="A11" s="66">
        <v>1</v>
      </c>
      <c r="B11" s="76" t="s">
        <v>11</v>
      </c>
      <c r="C11" s="77">
        <v>14.22</v>
      </c>
      <c r="D11" s="78">
        <f t="shared" si="0"/>
        <v>14.22</v>
      </c>
      <c r="E11" s="174"/>
      <c r="F11" s="82" t="str">
        <f t="shared" si="1"/>
        <v/>
      </c>
      <c r="G11" s="83" t="str">
        <f t="shared" si="2"/>
        <v/>
      </c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x14ac:dyDescent="0.2">
      <c r="A12" s="66">
        <v>1</v>
      </c>
      <c r="B12" s="76" t="s">
        <v>12</v>
      </c>
      <c r="C12" s="77">
        <v>1000</v>
      </c>
      <c r="D12" s="78">
        <f t="shared" si="0"/>
        <v>1000</v>
      </c>
      <c r="E12" s="174"/>
      <c r="F12" s="82" t="str">
        <f t="shared" si="1"/>
        <v/>
      </c>
      <c r="G12" s="83" t="str">
        <f t="shared" si="2"/>
        <v/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3.5" thickBot="1" x14ac:dyDescent="0.25">
      <c r="A13" s="67">
        <v>1</v>
      </c>
      <c r="B13" s="89" t="s">
        <v>13</v>
      </c>
      <c r="C13" s="165">
        <v>200</v>
      </c>
      <c r="D13" s="90">
        <f t="shared" si="0"/>
        <v>200</v>
      </c>
      <c r="E13" s="174"/>
      <c r="F13" s="82" t="str">
        <f t="shared" si="1"/>
        <v/>
      </c>
      <c r="G13" s="83" t="str">
        <f t="shared" si="2"/>
        <v/>
      </c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x14ac:dyDescent="0.2">
      <c r="A14" s="85"/>
      <c r="B14" s="86"/>
      <c r="C14" s="167" t="s">
        <v>14</v>
      </c>
      <c r="D14" s="196">
        <f>SUM(D7:D13)</f>
        <v>3027.01</v>
      </c>
      <c r="E14" s="174"/>
      <c r="F14" s="82" t="str">
        <f t="shared" si="1"/>
        <v/>
      </c>
      <c r="G14" s="83" t="str">
        <f t="shared" si="2"/>
        <v/>
      </c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">
      <c r="A15" s="85"/>
      <c r="B15" s="86"/>
      <c r="C15" s="66" t="s">
        <v>15</v>
      </c>
      <c r="D15" s="78">
        <f>(D14*0.16)</f>
        <v>484.32160000000005</v>
      </c>
      <c r="E15" s="174"/>
      <c r="F15" s="82" t="str">
        <f t="shared" si="1"/>
        <v/>
      </c>
      <c r="G15" s="83" t="str">
        <f t="shared" si="2"/>
        <v/>
      </c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3.5" thickBot="1" x14ac:dyDescent="0.25">
      <c r="A16" s="87"/>
      <c r="B16" s="88"/>
      <c r="C16" s="67" t="s">
        <v>16</v>
      </c>
      <c r="D16" s="90">
        <f>SUM(D14:D15)</f>
        <v>3511.3316000000004</v>
      </c>
      <c r="E16" s="174"/>
      <c r="F16" s="82" t="str">
        <f t="shared" si="1"/>
        <v/>
      </c>
      <c r="G16" s="83" t="str">
        <f t="shared" si="2"/>
        <v/>
      </c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3.5" thickBot="1" x14ac:dyDescent="0.25">
      <c r="A17" s="64"/>
      <c r="B17" s="64"/>
      <c r="C17" s="64"/>
      <c r="D17" s="64"/>
      <c r="E17" s="174"/>
      <c r="F17" s="82" t="str">
        <f t="shared" si="1"/>
        <v/>
      </c>
      <c r="G17" s="83" t="str">
        <f t="shared" si="2"/>
        <v/>
      </c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ht="16.5" thickBot="1" x14ac:dyDescent="0.3">
      <c r="A18" s="91" t="s">
        <v>57</v>
      </c>
      <c r="B18" s="276" t="s">
        <v>17</v>
      </c>
      <c r="C18" s="277"/>
      <c r="D18" s="313"/>
      <c r="E18" s="174"/>
      <c r="F18" s="82" t="str">
        <f t="shared" si="1"/>
        <v/>
      </c>
      <c r="G18" s="83" t="str">
        <f t="shared" si="2"/>
        <v/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3.5" thickBot="1" x14ac:dyDescent="0.25">
      <c r="A19" s="71" t="s">
        <v>8</v>
      </c>
      <c r="B19" s="275" t="s">
        <v>96</v>
      </c>
      <c r="C19" s="275"/>
      <c r="D19" s="275"/>
      <c r="E19" s="174"/>
      <c r="F19" s="82" t="str">
        <f t="shared" si="1"/>
        <v/>
      </c>
      <c r="G19" s="83" t="str">
        <f t="shared" si="2"/>
        <v/>
      </c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26.25" thickBot="1" x14ac:dyDescent="0.25">
      <c r="A20" s="72" t="s">
        <v>2</v>
      </c>
      <c r="B20" s="73" t="s">
        <v>73</v>
      </c>
      <c r="C20" s="73" t="s">
        <v>3</v>
      </c>
      <c r="D20" s="74" t="s">
        <v>4</v>
      </c>
      <c r="E20" s="234"/>
      <c r="F20" s="241" t="str">
        <f>IF(E20="","",(VLOOKUP(E20,$C$104:$E$117,2,FALSE)))</f>
        <v/>
      </c>
      <c r="G20" s="94" t="str">
        <f>IF(E20="","",(VLOOKUP(E20,$C$104:$E$117,3,FALSE)))</f>
        <v/>
      </c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x14ac:dyDescent="0.2">
      <c r="A21" s="66">
        <v>9</v>
      </c>
      <c r="B21" s="76" t="s">
        <v>5</v>
      </c>
      <c r="C21" s="77">
        <f>C7</f>
        <v>41.03</v>
      </c>
      <c r="D21" s="78">
        <f t="shared" ref="D21:D29" si="3">(A21*C21)</f>
        <v>369.27</v>
      </c>
      <c r="E21" s="92"/>
      <c r="F21" s="237" t="s">
        <v>14</v>
      </c>
      <c r="G21" s="238">
        <f>SUM(G8:G20)</f>
        <v>0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A22" s="66">
        <v>1</v>
      </c>
      <c r="B22" s="76" t="s">
        <v>6</v>
      </c>
      <c r="C22" s="77">
        <f>C8</f>
        <v>211.1</v>
      </c>
      <c r="D22" s="78">
        <f t="shared" si="3"/>
        <v>211.1</v>
      </c>
      <c r="E22" s="92"/>
      <c r="F22" s="239" t="s">
        <v>15</v>
      </c>
      <c r="G22" s="84">
        <f>(G21*0.16)</f>
        <v>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3.5" thickBot="1" x14ac:dyDescent="0.25">
      <c r="A23" s="66">
        <v>1</v>
      </c>
      <c r="B23" s="76" t="s">
        <v>9</v>
      </c>
      <c r="C23" s="77">
        <f>C9</f>
        <v>741.73</v>
      </c>
      <c r="D23" s="78">
        <f t="shared" si="3"/>
        <v>741.73</v>
      </c>
      <c r="E23" s="93"/>
      <c r="F23" s="240" t="s">
        <v>16</v>
      </c>
      <c r="G23" s="94">
        <f>SUM(G21:G22)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x14ac:dyDescent="0.2">
      <c r="A24" s="66">
        <v>1</v>
      </c>
      <c r="B24" s="76" t="s">
        <v>10</v>
      </c>
      <c r="C24" s="77">
        <f>C10</f>
        <v>490.69</v>
      </c>
      <c r="D24" s="78">
        <f t="shared" si="3"/>
        <v>490.69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x14ac:dyDescent="0.2">
      <c r="A25" s="66">
        <v>3</v>
      </c>
      <c r="B25" s="76" t="s">
        <v>77</v>
      </c>
      <c r="C25" s="77">
        <v>325.22000000000003</v>
      </c>
      <c r="D25" s="78">
        <f t="shared" si="3"/>
        <v>975.66000000000008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66">
        <v>3</v>
      </c>
      <c r="B26" s="76" t="s">
        <v>19</v>
      </c>
      <c r="C26" s="77">
        <v>46.48</v>
      </c>
      <c r="D26" s="78">
        <f t="shared" si="3"/>
        <v>139.44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x14ac:dyDescent="0.2">
      <c r="A27" s="66">
        <v>1</v>
      </c>
      <c r="B27" s="76" t="s">
        <v>11</v>
      </c>
      <c r="C27" s="77">
        <v>14.22</v>
      </c>
      <c r="D27" s="78">
        <f t="shared" si="3"/>
        <v>14.22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x14ac:dyDescent="0.2">
      <c r="A28" s="66">
        <v>1</v>
      </c>
      <c r="B28" s="76" t="s">
        <v>12</v>
      </c>
      <c r="C28" s="77">
        <v>2000</v>
      </c>
      <c r="D28" s="78">
        <f t="shared" si="3"/>
        <v>2000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13.5" thickBot="1" x14ac:dyDescent="0.25">
      <c r="A29" s="67">
        <v>1</v>
      </c>
      <c r="B29" s="89" t="s">
        <v>13</v>
      </c>
      <c r="C29" s="165">
        <v>200</v>
      </c>
      <c r="D29" s="90">
        <f t="shared" si="3"/>
        <v>200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x14ac:dyDescent="0.2">
      <c r="A30" s="85"/>
      <c r="B30" s="86"/>
      <c r="C30" s="167" t="s">
        <v>14</v>
      </c>
      <c r="D30" s="196">
        <f>SUM(D21:D29)</f>
        <v>5142.1099999999997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x14ac:dyDescent="0.2">
      <c r="A31" s="85"/>
      <c r="B31" s="86"/>
      <c r="C31" s="66" t="s">
        <v>15</v>
      </c>
      <c r="D31" s="78">
        <f>(D30*0.16)</f>
        <v>822.73759999999993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3.5" thickBot="1" x14ac:dyDescent="0.25">
      <c r="A32" s="87"/>
      <c r="B32" s="88"/>
      <c r="C32" s="67" t="s">
        <v>16</v>
      </c>
      <c r="D32" s="90">
        <f>SUM(D30:D31)</f>
        <v>5964.8475999999991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3.5" thickBot="1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24" thickBot="1" x14ac:dyDescent="0.25">
      <c r="A34" s="64"/>
      <c r="B34" s="319" t="s">
        <v>22</v>
      </c>
      <c r="C34" s="320"/>
      <c r="D34" s="321"/>
      <c r="E34" s="95"/>
      <c r="F34" s="64"/>
      <c r="G34" s="294"/>
      <c r="H34" s="295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5.75" thickBot="1" x14ac:dyDescent="0.3">
      <c r="A35" s="98" t="s">
        <v>94</v>
      </c>
      <c r="B35" s="96" t="s">
        <v>70</v>
      </c>
      <c r="C35" s="97">
        <v>136.04</v>
      </c>
      <c r="D35" s="316"/>
      <c r="E35" s="64"/>
      <c r="F35" s="298"/>
      <c r="G35" s="299"/>
      <c r="H35" s="299"/>
      <c r="I35" s="300"/>
      <c r="J35" s="64"/>
      <c r="K35" s="64"/>
      <c r="L35" s="64"/>
      <c r="M35" s="64"/>
      <c r="N35" s="64"/>
      <c r="O35" s="64"/>
      <c r="P35" s="64"/>
      <c r="Q35" s="64"/>
    </row>
    <row r="36" spans="1:17" ht="15.75" thickBot="1" x14ac:dyDescent="0.3">
      <c r="A36" s="98" t="s">
        <v>58</v>
      </c>
      <c r="B36" s="99" t="s">
        <v>53</v>
      </c>
      <c r="C36" s="100">
        <v>800</v>
      </c>
      <c r="D36" s="317"/>
      <c r="E36" s="64"/>
      <c r="F36" s="101"/>
      <c r="G36" s="102"/>
      <c r="H36" s="102"/>
      <c r="I36" s="103"/>
      <c r="J36" s="64"/>
      <c r="K36" s="64"/>
      <c r="L36" s="64"/>
      <c r="M36" s="64"/>
      <c r="N36" s="64"/>
      <c r="O36" s="64"/>
      <c r="P36" s="64"/>
      <c r="Q36" s="64"/>
    </row>
    <row r="37" spans="1:17" ht="13.5" thickBot="1" x14ac:dyDescent="0.25">
      <c r="A37" s="64"/>
      <c r="B37" s="104" t="s">
        <v>89</v>
      </c>
      <c r="C37" s="284" t="s">
        <v>91</v>
      </c>
      <c r="D37" s="285"/>
      <c r="E37" s="64"/>
      <c r="F37" s="301"/>
      <c r="G37" s="302"/>
      <c r="H37" s="302"/>
      <c r="I37" s="303"/>
      <c r="J37" s="64"/>
      <c r="K37" s="64"/>
      <c r="L37" s="64"/>
      <c r="M37" s="64"/>
      <c r="N37" s="64"/>
      <c r="O37" s="64"/>
      <c r="P37" s="64"/>
      <c r="Q37" s="64"/>
    </row>
    <row r="38" spans="1:17" ht="13.5" thickBot="1" x14ac:dyDescent="0.25">
      <c r="A38" s="64"/>
      <c r="B38" s="64"/>
      <c r="C38" s="64"/>
      <c r="D38" s="64"/>
      <c r="E38" s="64"/>
      <c r="F38" s="307"/>
      <c r="G38" s="308"/>
      <c r="H38" s="308"/>
      <c r="I38" s="309"/>
      <c r="J38" s="64"/>
      <c r="K38" s="64"/>
      <c r="L38" s="64"/>
      <c r="M38" s="64"/>
      <c r="N38" s="64"/>
      <c r="O38" s="64"/>
      <c r="P38" s="64"/>
      <c r="Q38" s="64"/>
    </row>
    <row r="39" spans="1:17" ht="15.75" thickBot="1" x14ac:dyDescent="0.3">
      <c r="A39" s="64"/>
      <c r="B39" s="220" t="s">
        <v>80</v>
      </c>
      <c r="C39" s="212" t="s">
        <v>59</v>
      </c>
      <c r="D39" s="292" t="s">
        <v>78</v>
      </c>
      <c r="E39" s="293"/>
      <c r="F39" s="311"/>
      <c r="G39" s="311"/>
      <c r="H39" s="311"/>
      <c r="I39" s="312"/>
      <c r="J39" s="64"/>
      <c r="K39" s="64"/>
      <c r="L39" s="64"/>
      <c r="M39" s="64"/>
      <c r="N39" s="64"/>
      <c r="O39" s="64"/>
      <c r="P39" s="64"/>
      <c r="Q39" s="64"/>
    </row>
    <row r="40" spans="1:17" ht="25.5" x14ac:dyDescent="0.2">
      <c r="A40" s="64"/>
      <c r="B40" s="222" t="s">
        <v>23</v>
      </c>
      <c r="C40" s="215" t="s">
        <v>2</v>
      </c>
      <c r="D40" s="215" t="s">
        <v>3</v>
      </c>
      <c r="E40" s="216" t="s">
        <v>4</v>
      </c>
      <c r="F40" s="105"/>
      <c r="G40" s="307"/>
      <c r="H40" s="309"/>
      <c r="I40" s="106"/>
      <c r="J40" s="64"/>
      <c r="K40" s="64"/>
      <c r="L40" s="64"/>
      <c r="M40" s="64"/>
      <c r="N40" s="64"/>
      <c r="O40" s="64"/>
      <c r="P40" s="64"/>
      <c r="Q40" s="64"/>
    </row>
    <row r="41" spans="1:17" x14ac:dyDescent="0.2">
      <c r="A41" s="64"/>
      <c r="B41" s="114" t="s">
        <v>79</v>
      </c>
      <c r="C41" s="76">
        <v>2</v>
      </c>
      <c r="D41" s="77">
        <v>199.69</v>
      </c>
      <c r="E41" s="78">
        <f>(C41*D41)</f>
        <v>399.38</v>
      </c>
      <c r="F41" s="112"/>
      <c r="G41" s="296"/>
      <c r="H41" s="296"/>
      <c r="I41" s="113"/>
      <c r="J41" s="64"/>
      <c r="K41" s="64"/>
      <c r="L41" s="64"/>
      <c r="M41" s="64"/>
      <c r="N41" s="64"/>
      <c r="O41" s="64"/>
      <c r="P41" s="64"/>
      <c r="Q41" s="64"/>
    </row>
    <row r="42" spans="1:17" ht="13.5" thickBot="1" x14ac:dyDescent="0.25">
      <c r="A42" s="64"/>
      <c r="B42" s="67" t="s">
        <v>78</v>
      </c>
      <c r="C42" s="89">
        <v>1</v>
      </c>
      <c r="D42" s="165">
        <v>600</v>
      </c>
      <c r="E42" s="90">
        <f>(C42*D42)</f>
        <v>600</v>
      </c>
      <c r="F42" s="112"/>
      <c r="G42" s="296"/>
      <c r="H42" s="296"/>
      <c r="I42" s="113"/>
      <c r="J42" s="64"/>
      <c r="K42" s="64"/>
      <c r="L42" s="64"/>
      <c r="M42" s="64"/>
      <c r="N42" s="64"/>
      <c r="O42" s="64"/>
      <c r="P42" s="64"/>
      <c r="Q42" s="64"/>
    </row>
    <row r="43" spans="1:17" x14ac:dyDescent="0.2">
      <c r="A43" s="64"/>
      <c r="B43" s="85"/>
      <c r="C43" s="86"/>
      <c r="D43" s="195" t="s">
        <v>14</v>
      </c>
      <c r="E43" s="197">
        <f>SUM(E41:E42)</f>
        <v>999.38</v>
      </c>
      <c r="F43" s="112"/>
      <c r="G43" s="296"/>
      <c r="H43" s="296"/>
      <c r="I43" s="113"/>
      <c r="J43" s="64"/>
      <c r="K43" s="64"/>
      <c r="L43" s="64"/>
      <c r="M43" s="64"/>
      <c r="N43" s="64"/>
      <c r="O43" s="64"/>
      <c r="P43" s="64"/>
      <c r="Q43" s="64"/>
    </row>
    <row r="44" spans="1:17" x14ac:dyDescent="0.2">
      <c r="A44" s="64"/>
      <c r="B44" s="85"/>
      <c r="C44" s="86"/>
      <c r="D44" s="76" t="s">
        <v>15</v>
      </c>
      <c r="E44" s="78">
        <f>(E43*0.16)</f>
        <v>159.9008</v>
      </c>
      <c r="F44" s="112"/>
      <c r="G44" s="296"/>
      <c r="H44" s="296"/>
      <c r="I44" s="113"/>
      <c r="J44" s="64"/>
      <c r="K44" s="64"/>
      <c r="L44" s="64"/>
      <c r="M44" s="64"/>
      <c r="N44" s="64"/>
      <c r="O44" s="64"/>
      <c r="P44" s="64"/>
      <c r="Q44" s="64"/>
    </row>
    <row r="45" spans="1:17" ht="13.5" thickBot="1" x14ac:dyDescent="0.25">
      <c r="A45" s="64"/>
      <c r="B45" s="87"/>
      <c r="C45" s="88"/>
      <c r="D45" s="89" t="s">
        <v>16</v>
      </c>
      <c r="E45" s="90">
        <f>SUM(E43:E44)</f>
        <v>1159.2808</v>
      </c>
      <c r="F45" s="112"/>
      <c r="G45" s="296"/>
      <c r="H45" s="296"/>
      <c r="I45" s="113"/>
      <c r="J45" s="64"/>
      <c r="K45" s="64"/>
      <c r="L45" s="64"/>
      <c r="M45" s="64"/>
      <c r="N45" s="64"/>
      <c r="O45" s="64"/>
      <c r="P45" s="64"/>
      <c r="Q45" s="64"/>
    </row>
    <row r="46" spans="1:17" ht="13.5" thickBot="1" x14ac:dyDescent="0.25">
      <c r="A46" s="64"/>
      <c r="B46" s="64"/>
      <c r="C46" s="64"/>
      <c r="D46" s="115"/>
      <c r="E46" s="116"/>
      <c r="F46" s="113"/>
      <c r="G46" s="296"/>
      <c r="H46" s="296"/>
      <c r="I46" s="113"/>
      <c r="J46" s="64"/>
      <c r="K46" s="64"/>
      <c r="L46" s="64"/>
      <c r="M46" s="64"/>
      <c r="N46" s="64"/>
      <c r="O46" s="64"/>
      <c r="P46" s="64"/>
      <c r="Q46" s="64"/>
    </row>
    <row r="47" spans="1:17" ht="15.75" thickBot="1" x14ac:dyDescent="0.3">
      <c r="A47" s="64"/>
      <c r="B47" s="220" t="s">
        <v>80</v>
      </c>
      <c r="C47" s="212" t="s">
        <v>60</v>
      </c>
      <c r="D47" s="292" t="s">
        <v>54</v>
      </c>
      <c r="E47" s="293"/>
      <c r="F47" s="112"/>
      <c r="G47" s="296"/>
      <c r="H47" s="296"/>
      <c r="I47" s="113"/>
      <c r="J47" s="64"/>
      <c r="K47" s="64"/>
      <c r="L47" s="64"/>
      <c r="M47" s="64"/>
      <c r="N47" s="64"/>
      <c r="O47" s="64"/>
      <c r="P47" s="64"/>
      <c r="Q47" s="64"/>
    </row>
    <row r="48" spans="1:17" ht="25.5" x14ac:dyDescent="0.2">
      <c r="A48" s="64"/>
      <c r="B48" s="222" t="s">
        <v>23</v>
      </c>
      <c r="C48" s="215" t="s">
        <v>2</v>
      </c>
      <c r="D48" s="215" t="s">
        <v>3</v>
      </c>
      <c r="E48" s="216" t="s">
        <v>4</v>
      </c>
      <c r="F48" s="64"/>
      <c r="G48" s="64"/>
      <c r="H48" s="117"/>
      <c r="I48" s="64"/>
      <c r="J48" s="64"/>
      <c r="K48" s="64"/>
      <c r="L48" s="64"/>
      <c r="M48" s="64"/>
      <c r="N48" s="64"/>
      <c r="O48" s="64"/>
      <c r="P48" s="64"/>
      <c r="Q48" s="64"/>
    </row>
    <row r="49" spans="1:17" x14ac:dyDescent="0.2">
      <c r="A49" s="64"/>
      <c r="B49" s="114" t="s">
        <v>55</v>
      </c>
      <c r="C49" s="76">
        <v>1</v>
      </c>
      <c r="D49" s="77">
        <v>340.22</v>
      </c>
      <c r="E49" s="78">
        <f>(C49*D49)</f>
        <v>340.22</v>
      </c>
      <c r="F49" s="64"/>
      <c r="G49" s="64"/>
      <c r="H49" s="113"/>
      <c r="I49" s="118"/>
      <c r="J49" s="64"/>
      <c r="K49" s="64"/>
      <c r="L49" s="64"/>
      <c r="M49" s="64"/>
      <c r="N49" s="64"/>
      <c r="O49" s="64"/>
      <c r="P49" s="64"/>
      <c r="Q49" s="64"/>
    </row>
    <row r="50" spans="1:17" ht="13.5" thickBot="1" x14ac:dyDescent="0.25">
      <c r="A50" s="64"/>
      <c r="B50" s="67" t="s">
        <v>54</v>
      </c>
      <c r="C50" s="89">
        <v>1</v>
      </c>
      <c r="D50" s="165">
        <v>800</v>
      </c>
      <c r="E50" s="90">
        <f>(C50*D50)</f>
        <v>800</v>
      </c>
      <c r="F50" s="64"/>
      <c r="G50" s="64"/>
      <c r="H50" s="113"/>
      <c r="I50" s="118"/>
      <c r="J50" s="64"/>
      <c r="K50" s="64"/>
      <c r="L50" s="64"/>
      <c r="M50" s="64"/>
      <c r="N50" s="64"/>
      <c r="O50" s="64"/>
      <c r="P50" s="64"/>
      <c r="Q50" s="64"/>
    </row>
    <row r="51" spans="1:17" x14ac:dyDescent="0.2">
      <c r="A51" s="64"/>
      <c r="B51" s="85"/>
      <c r="C51" s="86"/>
      <c r="D51" s="167" t="s">
        <v>14</v>
      </c>
      <c r="E51" s="196">
        <f>SUM(E49:E50)</f>
        <v>1140.22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</row>
    <row r="52" spans="1:17" x14ac:dyDescent="0.2">
      <c r="A52" s="64"/>
      <c r="B52" s="85"/>
      <c r="C52" s="86"/>
      <c r="D52" s="66" t="s">
        <v>15</v>
      </c>
      <c r="E52" s="78">
        <f>(E51*0.16)</f>
        <v>182.43520000000001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13.5" thickBot="1" x14ac:dyDescent="0.25">
      <c r="A53" s="64"/>
      <c r="B53" s="87"/>
      <c r="C53" s="88"/>
      <c r="D53" s="67" t="s">
        <v>16</v>
      </c>
      <c r="E53" s="90">
        <f>SUM(E51:E52)</f>
        <v>1322.6552000000001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ht="13.5" thickBot="1" x14ac:dyDescent="0.25">
      <c r="A54" s="64"/>
      <c r="B54" s="64"/>
      <c r="C54" s="64"/>
      <c r="D54" s="115"/>
      <c r="E54" s="116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ht="18.75" thickBot="1" x14ac:dyDescent="0.3">
      <c r="A55" s="64"/>
      <c r="B55" s="244" t="s">
        <v>37</v>
      </c>
      <c r="C55" s="271"/>
      <c r="D55" s="271"/>
      <c r="E55" s="245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15" customHeight="1" x14ac:dyDescent="0.25">
      <c r="A56" s="68" t="s">
        <v>99</v>
      </c>
      <c r="B56" s="223" t="s">
        <v>100</v>
      </c>
      <c r="C56" s="195" t="s">
        <v>25</v>
      </c>
      <c r="D56" s="224">
        <v>600</v>
      </c>
      <c r="E56" s="297" t="s">
        <v>81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ht="15" x14ac:dyDescent="0.25">
      <c r="A57" s="225" t="s">
        <v>101</v>
      </c>
      <c r="B57" s="149" t="s">
        <v>102</v>
      </c>
      <c r="C57" s="243" t="s">
        <v>25</v>
      </c>
      <c r="D57" s="178">
        <v>650</v>
      </c>
      <c r="E57" s="297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15.75" thickBot="1" x14ac:dyDescent="0.3">
      <c r="A58" s="218" t="s">
        <v>103</v>
      </c>
      <c r="B58" s="67" t="s">
        <v>105</v>
      </c>
      <c r="C58" s="89" t="s">
        <v>25</v>
      </c>
      <c r="D58" s="203">
        <v>400</v>
      </c>
      <c r="E58" s="318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17" ht="13.5" thickBot="1" x14ac:dyDescent="0.2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24.75" customHeight="1" thickBot="1" x14ac:dyDescent="0.3">
      <c r="A60" s="64"/>
      <c r="B60" s="208" t="s">
        <v>80</v>
      </c>
      <c r="C60" s="212" t="s">
        <v>61</v>
      </c>
      <c r="D60" s="265" t="s">
        <v>82</v>
      </c>
      <c r="E60" s="266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17" ht="25.5" x14ac:dyDescent="0.2">
      <c r="A61" s="64"/>
      <c r="B61" s="214" t="s">
        <v>24</v>
      </c>
      <c r="C61" s="215" t="s">
        <v>2</v>
      </c>
      <c r="D61" s="215" t="s">
        <v>3</v>
      </c>
      <c r="E61" s="216" t="s">
        <v>4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x14ac:dyDescent="0.2">
      <c r="A62" s="64"/>
      <c r="B62" s="153" t="s">
        <v>83</v>
      </c>
      <c r="C62" s="76">
        <v>1</v>
      </c>
      <c r="D62" s="77">
        <v>1200</v>
      </c>
      <c r="E62" s="78">
        <f>(C62*D62)</f>
        <v>1200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x14ac:dyDescent="0.2">
      <c r="A63" s="64"/>
      <c r="B63" s="66" t="s">
        <v>26</v>
      </c>
      <c r="C63" s="76">
        <v>1</v>
      </c>
      <c r="D63" s="77">
        <v>171.17</v>
      </c>
      <c r="E63" s="78">
        <f>(C63*D63)</f>
        <v>171.17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7" x14ac:dyDescent="0.2">
      <c r="A64" s="64"/>
      <c r="B64" s="66" t="s">
        <v>6</v>
      </c>
      <c r="C64" s="76">
        <v>1</v>
      </c>
      <c r="D64" s="77">
        <v>182.58</v>
      </c>
      <c r="E64" s="78">
        <f>(C64*D64)</f>
        <v>182.58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13.5" thickBot="1" x14ac:dyDescent="0.25">
      <c r="A65" s="64"/>
      <c r="B65" s="67" t="s">
        <v>84</v>
      </c>
      <c r="C65" s="89">
        <v>8</v>
      </c>
      <c r="D65" s="165">
        <v>162.1</v>
      </c>
      <c r="E65" s="90">
        <f>SUM(E62:E64)</f>
        <v>1553.75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x14ac:dyDescent="0.2">
      <c r="A66" s="64"/>
      <c r="B66" s="144"/>
      <c r="C66" s="92"/>
      <c r="D66" s="167" t="s">
        <v>14</v>
      </c>
      <c r="E66" s="196">
        <f>(E62+E63+E64+E65)</f>
        <v>3107.5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x14ac:dyDescent="0.2">
      <c r="A67" s="64"/>
      <c r="B67" s="144"/>
      <c r="C67" s="92"/>
      <c r="D67" s="66" t="s">
        <v>15</v>
      </c>
      <c r="E67" s="78">
        <f>(E66*0.16)</f>
        <v>497.2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7" ht="13.5" thickBot="1" x14ac:dyDescent="0.25">
      <c r="A68" s="64"/>
      <c r="B68" s="145"/>
      <c r="C68" s="93"/>
      <c r="D68" s="67" t="s">
        <v>16</v>
      </c>
      <c r="E68" s="90">
        <f>SUM(E66:E67)</f>
        <v>3604.7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ht="13.5" thickBot="1" x14ac:dyDescent="0.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ht="18" customHeight="1" thickBot="1" x14ac:dyDescent="0.25">
      <c r="A70" s="64"/>
      <c r="B70" s="208" t="s">
        <v>80</v>
      </c>
      <c r="C70" s="209" t="s">
        <v>62</v>
      </c>
      <c r="D70" s="265" t="s">
        <v>86</v>
      </c>
      <c r="E70" s="266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26.25" thickBot="1" x14ac:dyDescent="0.25">
      <c r="A71" s="64"/>
      <c r="B71" s="227" t="s">
        <v>30</v>
      </c>
      <c r="C71" s="228" t="s">
        <v>87</v>
      </c>
      <c r="D71" s="229">
        <v>120</v>
      </c>
      <c r="E71" s="230" t="s">
        <v>90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18" customHeight="1" thickBot="1" x14ac:dyDescent="0.3">
      <c r="A72" s="64"/>
      <c r="B72" s="127"/>
      <c r="C72" s="128"/>
      <c r="D72" s="129"/>
      <c r="E72" s="128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18" customHeight="1" thickBot="1" x14ac:dyDescent="0.3">
      <c r="A73" s="64"/>
      <c r="B73" s="213" t="s">
        <v>80</v>
      </c>
      <c r="C73" s="212" t="s">
        <v>63</v>
      </c>
      <c r="D73" s="267" t="s">
        <v>35</v>
      </c>
      <c r="E73" s="268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25.5" x14ac:dyDescent="0.2">
      <c r="A74" s="64"/>
      <c r="B74" s="214" t="s">
        <v>24</v>
      </c>
      <c r="C74" s="215" t="s">
        <v>2</v>
      </c>
      <c r="D74" s="215" t="s">
        <v>3</v>
      </c>
      <c r="E74" s="216" t="s">
        <v>4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x14ac:dyDescent="0.2">
      <c r="A75" s="64"/>
      <c r="B75" s="153" t="s">
        <v>33</v>
      </c>
      <c r="C75" s="76">
        <v>1</v>
      </c>
      <c r="D75" s="77">
        <v>2000</v>
      </c>
      <c r="E75" s="78">
        <f>(C75*D75)</f>
        <v>2000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x14ac:dyDescent="0.2">
      <c r="A76" s="64"/>
      <c r="B76" s="66" t="s">
        <v>27</v>
      </c>
      <c r="C76" s="76">
        <v>1</v>
      </c>
      <c r="D76" s="77">
        <v>1426.42</v>
      </c>
      <c r="E76" s="78">
        <f>(C76*D76)</f>
        <v>1426.42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x14ac:dyDescent="0.2">
      <c r="A77" s="64"/>
      <c r="B77" s="66" t="s">
        <v>32</v>
      </c>
      <c r="C77" s="76">
        <v>1</v>
      </c>
      <c r="D77" s="77">
        <v>992.79</v>
      </c>
      <c r="E77" s="78">
        <f>(C77*D77)</f>
        <v>992.79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x14ac:dyDescent="0.2">
      <c r="A78" s="64"/>
      <c r="B78" s="66" t="s">
        <v>28</v>
      </c>
      <c r="C78" s="76">
        <v>4</v>
      </c>
      <c r="D78" s="77">
        <v>1089.01</v>
      </c>
      <c r="E78" s="78">
        <f>(C78*D78)</f>
        <v>4356.04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ht="13.5" thickBot="1" x14ac:dyDescent="0.25">
      <c r="A79" s="64"/>
      <c r="B79" s="67" t="s">
        <v>29</v>
      </c>
      <c r="C79" s="89">
        <v>4</v>
      </c>
      <c r="D79" s="165">
        <v>96.75</v>
      </c>
      <c r="E79" s="90">
        <f>(C79*D79)</f>
        <v>387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x14ac:dyDescent="0.2">
      <c r="A80" s="64"/>
      <c r="B80" s="85"/>
      <c r="C80" s="86"/>
      <c r="D80" s="167" t="s">
        <v>14</v>
      </c>
      <c r="E80" s="196">
        <f>SUM(E75:E79)</f>
        <v>9162.25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x14ac:dyDescent="0.2">
      <c r="A81" s="64"/>
      <c r="B81" s="85"/>
      <c r="C81" s="86"/>
      <c r="D81" s="66" t="s">
        <v>15</v>
      </c>
      <c r="E81" s="78">
        <f>(E80*0.16)</f>
        <v>1465.96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ht="13.5" thickBot="1" x14ac:dyDescent="0.25">
      <c r="A82" s="64"/>
      <c r="B82" s="87"/>
      <c r="C82" s="88"/>
      <c r="D82" s="67" t="s">
        <v>16</v>
      </c>
      <c r="E82" s="90">
        <f>SUM(E80:E81)</f>
        <v>10628.21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ht="13.5" thickBot="1" x14ac:dyDescent="0.25">
      <c r="A83" s="64"/>
      <c r="B83" s="64"/>
      <c r="C83" s="64"/>
      <c r="D83" s="115"/>
      <c r="E83" s="116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ht="18.75" thickBot="1" x14ac:dyDescent="0.3">
      <c r="A84" s="64"/>
      <c r="B84" s="213" t="s">
        <v>80</v>
      </c>
      <c r="C84" s="212" t="s">
        <v>71</v>
      </c>
      <c r="D84" s="269" t="s">
        <v>36</v>
      </c>
      <c r="E84" s="270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25.5" x14ac:dyDescent="0.2">
      <c r="A85" s="64"/>
      <c r="B85" s="214" t="s">
        <v>24</v>
      </c>
      <c r="C85" s="215" t="s">
        <v>2</v>
      </c>
      <c r="D85" s="215" t="s">
        <v>3</v>
      </c>
      <c r="E85" s="216" t="s">
        <v>4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x14ac:dyDescent="0.2">
      <c r="A86" s="64"/>
      <c r="B86" s="66" t="s">
        <v>34</v>
      </c>
      <c r="C86" s="76">
        <v>1</v>
      </c>
      <c r="D86" s="77">
        <v>800</v>
      </c>
      <c r="E86" s="78">
        <f>(C86*D86)</f>
        <v>800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x14ac:dyDescent="0.2">
      <c r="A87" s="64"/>
      <c r="B87" s="66" t="s">
        <v>27</v>
      </c>
      <c r="C87" s="76">
        <v>1</v>
      </c>
      <c r="D87" s="77">
        <v>1426.42</v>
      </c>
      <c r="E87" s="78">
        <f>(C87*D87)</f>
        <v>1426.42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x14ac:dyDescent="0.2">
      <c r="A88" s="64"/>
      <c r="B88" s="66" t="s">
        <v>32</v>
      </c>
      <c r="C88" s="76">
        <v>1</v>
      </c>
      <c r="D88" s="77">
        <v>992.79</v>
      </c>
      <c r="E88" s="78">
        <f>(C88*D88)</f>
        <v>992.79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1:17" ht="13.5" thickBot="1" x14ac:dyDescent="0.25">
      <c r="A89" s="64"/>
      <c r="B89" s="67" t="s">
        <v>29</v>
      </c>
      <c r="C89" s="89">
        <v>4</v>
      </c>
      <c r="D89" s="165">
        <v>96.75</v>
      </c>
      <c r="E89" s="90">
        <f>(C89*D89)</f>
        <v>387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17" x14ac:dyDescent="0.2">
      <c r="A90" s="64"/>
      <c r="B90" s="85"/>
      <c r="C90" s="86"/>
      <c r="D90" s="167" t="s">
        <v>14</v>
      </c>
      <c r="E90" s="196">
        <f>SUM(E86:E89)</f>
        <v>3606.21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1:17" x14ac:dyDescent="0.2">
      <c r="A91" s="64"/>
      <c r="B91" s="85"/>
      <c r="C91" s="86"/>
      <c r="D91" s="66" t="s">
        <v>15</v>
      </c>
      <c r="E91" s="78">
        <f>(E90*0.16)</f>
        <v>576.99360000000001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ht="13.5" thickBot="1" x14ac:dyDescent="0.25">
      <c r="A92" s="64"/>
      <c r="B92" s="87"/>
      <c r="C92" s="88"/>
      <c r="D92" s="67" t="s">
        <v>16</v>
      </c>
      <c r="E92" s="90">
        <f>SUM(E90:E91)</f>
        <v>4183.2035999999998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1:17" ht="13.5" thickBot="1" x14ac:dyDescent="0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1:17" ht="18.75" thickBot="1" x14ac:dyDescent="0.3">
      <c r="A94" s="64"/>
      <c r="B94" s="208" t="s">
        <v>80</v>
      </c>
      <c r="C94" s="212" t="s">
        <v>64</v>
      </c>
      <c r="D94" s="264" t="s">
        <v>31</v>
      </c>
      <c r="E94" s="245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</row>
    <row r="95" spans="1:17" ht="25.5" x14ac:dyDescent="0.2">
      <c r="A95" s="64"/>
      <c r="B95" s="214" t="s">
        <v>24</v>
      </c>
      <c r="C95" s="215" t="s">
        <v>2</v>
      </c>
      <c r="D95" s="215" t="s">
        <v>3</v>
      </c>
      <c r="E95" s="216" t="s">
        <v>4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1:17" x14ac:dyDescent="0.2">
      <c r="A96" s="64"/>
      <c r="B96" s="66" t="s">
        <v>20</v>
      </c>
      <c r="C96" s="76">
        <v>1</v>
      </c>
      <c r="D96" s="77">
        <v>627.62</v>
      </c>
      <c r="E96" s="78">
        <f>(C96*D96)</f>
        <v>627.62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  <row r="97" spans="1:17" x14ac:dyDescent="0.2">
      <c r="A97" s="64"/>
      <c r="B97" s="66" t="s">
        <v>21</v>
      </c>
      <c r="C97" s="76">
        <v>1</v>
      </c>
      <c r="D97" s="77">
        <v>234.63</v>
      </c>
      <c r="E97" s="78">
        <f>(C97*D97)</f>
        <v>234.63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1:17" ht="13.5" thickBot="1" x14ac:dyDescent="0.25">
      <c r="A98" s="64"/>
      <c r="B98" s="67" t="s">
        <v>31</v>
      </c>
      <c r="C98" s="89">
        <v>1</v>
      </c>
      <c r="D98" s="165">
        <v>600</v>
      </c>
      <c r="E98" s="90">
        <f>(C98*D98)</f>
        <v>600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</row>
    <row r="99" spans="1:17" x14ac:dyDescent="0.2">
      <c r="A99" s="64"/>
      <c r="B99" s="85"/>
      <c r="C99" s="86"/>
      <c r="D99" s="167" t="s">
        <v>14</v>
      </c>
      <c r="E99" s="196">
        <f>SUM(E96:E98)</f>
        <v>1462.25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spans="1:17" x14ac:dyDescent="0.2">
      <c r="A100" s="64"/>
      <c r="B100" s="85"/>
      <c r="C100" s="86"/>
      <c r="D100" s="66" t="s">
        <v>15</v>
      </c>
      <c r="E100" s="78">
        <f>(E99*0.16)</f>
        <v>233.96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3.5" thickBot="1" x14ac:dyDescent="0.25">
      <c r="A101" s="64"/>
      <c r="B101" s="87"/>
      <c r="C101" s="88"/>
      <c r="D101" s="67" t="s">
        <v>16</v>
      </c>
      <c r="E101" s="90">
        <f>SUM(E99:E100)</f>
        <v>1696.21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1:17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7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</row>
    <row r="104" spans="1:17" x14ac:dyDescent="0.2">
      <c r="A104" s="64"/>
      <c r="B104" s="64"/>
      <c r="C104" s="64" t="s">
        <v>75</v>
      </c>
      <c r="D104" s="64" t="s">
        <v>73</v>
      </c>
      <c r="E104" s="64" t="s">
        <v>67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</row>
    <row r="105" spans="1:17" x14ac:dyDescent="0.2">
      <c r="A105" s="64"/>
      <c r="B105" s="64"/>
      <c r="C105" s="64" t="s">
        <v>56</v>
      </c>
      <c r="D105" s="64" t="s">
        <v>69</v>
      </c>
      <c r="E105" s="141">
        <v>3027.01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</row>
    <row r="106" spans="1:17" x14ac:dyDescent="0.2">
      <c r="A106" s="64"/>
      <c r="B106" s="64"/>
      <c r="C106" s="64" t="s">
        <v>57</v>
      </c>
      <c r="D106" s="64" t="s">
        <v>17</v>
      </c>
      <c r="E106" s="141">
        <v>5142.1099999999997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17" x14ac:dyDescent="0.2">
      <c r="A107" s="64"/>
      <c r="B107" s="64"/>
      <c r="C107" s="64" t="s">
        <v>58</v>
      </c>
      <c r="D107" s="92" t="s">
        <v>53</v>
      </c>
      <c r="E107" s="64">
        <v>800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</row>
    <row r="108" spans="1:17" x14ac:dyDescent="0.2">
      <c r="A108" s="64"/>
      <c r="B108" s="64"/>
      <c r="C108" s="64" t="s">
        <v>59</v>
      </c>
      <c r="D108" s="92" t="s">
        <v>78</v>
      </c>
      <c r="E108" s="142">
        <v>999.38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</row>
    <row r="109" spans="1:17" x14ac:dyDescent="0.2">
      <c r="A109" s="64"/>
      <c r="B109" s="64"/>
      <c r="C109" s="64" t="s">
        <v>60</v>
      </c>
      <c r="D109" s="92" t="s">
        <v>54</v>
      </c>
      <c r="E109" s="141">
        <v>1140.22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</row>
    <row r="110" spans="1:17" ht="15" x14ac:dyDescent="0.25">
      <c r="A110" s="64"/>
      <c r="B110" s="64"/>
      <c r="C110" s="179" t="s">
        <v>99</v>
      </c>
      <c r="D110" s="180" t="s">
        <v>100</v>
      </c>
      <c r="E110" s="181">
        <v>600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</row>
    <row r="111" spans="1:17" ht="15" x14ac:dyDescent="0.25">
      <c r="A111" s="64"/>
      <c r="B111" s="64"/>
      <c r="C111" s="179" t="s">
        <v>101</v>
      </c>
      <c r="D111" s="180" t="s">
        <v>102</v>
      </c>
      <c r="E111" s="182">
        <v>650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ht="15" x14ac:dyDescent="0.25">
      <c r="A112" s="64"/>
      <c r="B112" s="64"/>
      <c r="C112" s="179" t="s">
        <v>103</v>
      </c>
      <c r="D112" s="180" t="s">
        <v>104</v>
      </c>
      <c r="E112" s="182">
        <v>400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x14ac:dyDescent="0.2">
      <c r="A113" s="64"/>
      <c r="B113" s="64"/>
      <c r="C113" s="64" t="s">
        <v>61</v>
      </c>
      <c r="D113" s="92" t="s">
        <v>85</v>
      </c>
      <c r="E113" s="141">
        <v>3107.5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x14ac:dyDescent="0.2">
      <c r="A114" s="64"/>
      <c r="B114" s="64"/>
      <c r="C114" s="64" t="s">
        <v>62</v>
      </c>
      <c r="D114" s="92" t="s">
        <v>88</v>
      </c>
      <c r="E114" s="64">
        <v>120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x14ac:dyDescent="0.2">
      <c r="A115" s="64"/>
      <c r="B115" s="64"/>
      <c r="C115" s="64" t="s">
        <v>63</v>
      </c>
      <c r="D115" s="92" t="s">
        <v>35</v>
      </c>
      <c r="E115" s="64">
        <v>9162.25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x14ac:dyDescent="0.2">
      <c r="A116" s="64"/>
      <c r="B116" s="64"/>
      <c r="C116" s="64" t="s">
        <v>72</v>
      </c>
      <c r="D116" s="92" t="s">
        <v>36</v>
      </c>
      <c r="E116" s="64">
        <v>3606.21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8" x14ac:dyDescent="0.25">
      <c r="A117" s="64"/>
      <c r="B117" s="64"/>
      <c r="C117" s="63" t="s">
        <v>64</v>
      </c>
      <c r="D117" s="92" t="s">
        <v>31</v>
      </c>
      <c r="E117" s="64">
        <v>1462.25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x14ac:dyDescent="0.2">
      <c r="A118" s="64"/>
      <c r="B118" s="64"/>
      <c r="C118" s="64" t="s">
        <v>94</v>
      </c>
      <c r="D118" s="64" t="s">
        <v>95</v>
      </c>
      <c r="E118" s="175">
        <f>C35</f>
        <v>136.04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</row>
    <row r="119" spans="1:17" x14ac:dyDescent="0.2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x14ac:dyDescent="0.2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</row>
    <row r="122" spans="1:17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</row>
    <row r="125" spans="1:17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</row>
    <row r="128" spans="1:17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</row>
    <row r="129" spans="1:17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</row>
    <row r="131" spans="1:17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</row>
    <row r="132" spans="1:17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</row>
    <row r="133" spans="1:17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</row>
    <row r="134" spans="1:17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</row>
    <row r="135" spans="1:17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</row>
    <row r="136" spans="1:17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</row>
    <row r="137" spans="1:17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</row>
    <row r="138" spans="1:17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1:17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</row>
    <row r="140" spans="1:17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1:17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1:17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</row>
    <row r="143" spans="1:17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</row>
    <row r="144" spans="1:17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17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</row>
    <row r="146" spans="1:17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</row>
  </sheetData>
  <sheetProtection algorithmName="SHA-512" hashValue="4/+hLn2To7pQoUp0S3mznmKrnNUg3rxZ70agXVW8zNr60czVS2XiuCFhf9+I+23fQ9YXF/NTJIA1MkMl5R4eZQ==" saltValue="O+2hXFy7Fdgif6ErKqznyw==" spinCount="100000" sheet="1" objects="1" scenarios="1"/>
  <mergeCells count="34">
    <mergeCell ref="C37:D37"/>
    <mergeCell ref="F37:I37"/>
    <mergeCell ref="B5:D5"/>
    <mergeCell ref="B18:D18"/>
    <mergeCell ref="B19:D19"/>
    <mergeCell ref="D39:E39"/>
    <mergeCell ref="E5:G6"/>
    <mergeCell ref="B34:D34"/>
    <mergeCell ref="G34:H34"/>
    <mergeCell ref="G43:H43"/>
    <mergeCell ref="G44:H44"/>
    <mergeCell ref="G45:H45"/>
    <mergeCell ref="G46:H46"/>
    <mergeCell ref="B55:E55"/>
    <mergeCell ref="D60:E60"/>
    <mergeCell ref="D47:E47"/>
    <mergeCell ref="G47:H47"/>
    <mergeCell ref="E2:G2"/>
    <mergeCell ref="F38:I39"/>
    <mergeCell ref="G40:H40"/>
    <mergeCell ref="G41:H41"/>
    <mergeCell ref="G42:H42"/>
    <mergeCell ref="E3:G4"/>
    <mergeCell ref="F35:I35"/>
    <mergeCell ref="D73:E73"/>
    <mergeCell ref="D84:E84"/>
    <mergeCell ref="D94:E94"/>
    <mergeCell ref="D70:E70"/>
    <mergeCell ref="A1:B1"/>
    <mergeCell ref="A2:B2"/>
    <mergeCell ref="A3:B3"/>
    <mergeCell ref="D35:D36"/>
    <mergeCell ref="E56:E58"/>
    <mergeCell ref="E1:G1"/>
  </mergeCells>
  <phoneticPr fontId="2" type="noConversion"/>
  <dataValidations count="2">
    <dataValidation type="list" allowBlank="1" showInputMessage="1" showErrorMessage="1" sqref="E20">
      <formula1>$C$105:$C$117</formula1>
    </dataValidation>
    <dataValidation type="list" allowBlank="1" showInputMessage="1" showErrorMessage="1" sqref="E8:E19">
      <formula1>$C$105:$C$122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workbookViewId="0">
      <selection activeCell="E8" sqref="E8"/>
    </sheetView>
  </sheetViews>
  <sheetFormatPr baseColWidth="10" defaultRowHeight="12.75" x14ac:dyDescent="0.2"/>
  <cols>
    <col min="1" max="1" width="6.42578125" style="132" customWidth="1"/>
    <col min="2" max="2" width="40.85546875" style="132" customWidth="1"/>
    <col min="3" max="3" width="14.7109375" style="132" customWidth="1"/>
    <col min="4" max="4" width="13.42578125" style="132" customWidth="1"/>
    <col min="5" max="5" width="17" style="132" customWidth="1"/>
    <col min="6" max="6" width="38" style="132" customWidth="1"/>
    <col min="7" max="7" width="12.5703125" style="132" customWidth="1"/>
    <col min="8" max="16384" width="11.42578125" style="132"/>
  </cols>
  <sheetData>
    <row r="1" spans="1:17" ht="24" customHeight="1" thickBot="1" x14ac:dyDescent="0.3">
      <c r="A1" s="244" t="s">
        <v>0</v>
      </c>
      <c r="B1" s="245"/>
      <c r="C1" s="63"/>
      <c r="D1" s="63"/>
      <c r="E1" s="250" t="s">
        <v>65</v>
      </c>
      <c r="F1" s="251"/>
      <c r="G1" s="252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3.5" thickBot="1" x14ac:dyDescent="0.25">
      <c r="A2" s="314" t="s">
        <v>42</v>
      </c>
      <c r="B2" s="315"/>
      <c r="C2" s="64"/>
      <c r="D2" s="64"/>
      <c r="E2" s="253" t="s">
        <v>66</v>
      </c>
      <c r="F2" s="254"/>
      <c r="G2" s="255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3.5" customHeight="1" thickBot="1" x14ac:dyDescent="0.25">
      <c r="A3" s="248" t="s">
        <v>41</v>
      </c>
      <c r="B3" s="249"/>
      <c r="C3" s="64"/>
      <c r="D3" s="64"/>
      <c r="E3" s="256" t="s">
        <v>74</v>
      </c>
      <c r="F3" s="257"/>
      <c r="G3" s="258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6.5" thickBot="1" x14ac:dyDescent="0.3">
      <c r="A4" s="68" t="s">
        <v>56</v>
      </c>
      <c r="B4" s="69" t="s">
        <v>7</v>
      </c>
      <c r="C4" s="70"/>
      <c r="D4" s="70"/>
      <c r="E4" s="259"/>
      <c r="F4" s="260"/>
      <c r="G4" s="261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2.75" customHeight="1" thickBot="1" x14ac:dyDescent="0.25">
      <c r="A5" s="71" t="s">
        <v>8</v>
      </c>
      <c r="B5" s="275" t="s">
        <v>97</v>
      </c>
      <c r="C5" s="275"/>
      <c r="D5" s="275"/>
      <c r="E5" s="278" t="s">
        <v>76</v>
      </c>
      <c r="F5" s="279"/>
      <c r="G5" s="280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133" customFormat="1" ht="26.25" thickBot="1" x14ac:dyDescent="0.25">
      <c r="A6" s="72" t="s">
        <v>2</v>
      </c>
      <c r="B6" s="73" t="s">
        <v>73</v>
      </c>
      <c r="C6" s="73" t="s">
        <v>3</v>
      </c>
      <c r="D6" s="74" t="s">
        <v>4</v>
      </c>
      <c r="E6" s="281"/>
      <c r="F6" s="282"/>
      <c r="G6" s="283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3.5" thickBot="1" x14ac:dyDescent="0.25">
      <c r="A7" s="66">
        <v>9</v>
      </c>
      <c r="B7" s="76" t="s">
        <v>5</v>
      </c>
      <c r="C7" s="77">
        <v>41.03</v>
      </c>
      <c r="D7" s="78">
        <f t="shared" ref="D7:D13" si="0">(A7*C7)</f>
        <v>369.27</v>
      </c>
      <c r="E7" s="79" t="s">
        <v>75</v>
      </c>
      <c r="F7" s="80" t="s">
        <v>73</v>
      </c>
      <c r="G7" s="81" t="s">
        <v>67</v>
      </c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x14ac:dyDescent="0.2">
      <c r="A8" s="66">
        <v>1</v>
      </c>
      <c r="B8" s="76" t="s">
        <v>6</v>
      </c>
      <c r="C8" s="77">
        <v>211.1</v>
      </c>
      <c r="D8" s="78">
        <f t="shared" si="0"/>
        <v>211.1</v>
      </c>
      <c r="E8" s="231"/>
      <c r="F8" s="232" t="str">
        <f>IF(E8="","",(VLOOKUP(E8,$C$106:$E$122,2,FALSE)))</f>
        <v/>
      </c>
      <c r="G8" s="233" t="str">
        <f>IF(E8="","",(VLOOKUP(E8,$C$106:$E$122,3,FALSE)))</f>
        <v/>
      </c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x14ac:dyDescent="0.2">
      <c r="A9" s="66">
        <v>1</v>
      </c>
      <c r="B9" s="76" t="s">
        <v>9</v>
      </c>
      <c r="C9" s="77">
        <v>741.73</v>
      </c>
      <c r="D9" s="78">
        <f t="shared" si="0"/>
        <v>741.73</v>
      </c>
      <c r="E9" s="174"/>
      <c r="F9" s="82" t="str">
        <f t="shared" ref="F9:F19" si="1">IF(E9="","",(VLOOKUP(E9,$C$106:$E$122,2,FALSE)))</f>
        <v/>
      </c>
      <c r="G9" s="83" t="str">
        <f t="shared" ref="G9:G20" si="2">IF(E9="","",(VLOOKUP(E9,$C$106:$E$122,3,FALSE)))</f>
        <v/>
      </c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x14ac:dyDescent="0.2">
      <c r="A10" s="66">
        <v>1</v>
      </c>
      <c r="B10" s="76" t="s">
        <v>10</v>
      </c>
      <c r="C10" s="77">
        <v>490.69</v>
      </c>
      <c r="D10" s="78">
        <f t="shared" si="0"/>
        <v>490.69</v>
      </c>
      <c r="E10" s="174"/>
      <c r="F10" s="82" t="str">
        <f t="shared" si="1"/>
        <v/>
      </c>
      <c r="G10" s="83" t="str">
        <f t="shared" si="2"/>
        <v/>
      </c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x14ac:dyDescent="0.2">
      <c r="A11" s="66">
        <v>1</v>
      </c>
      <c r="B11" s="76" t="s">
        <v>11</v>
      </c>
      <c r="C11" s="77">
        <v>14.22</v>
      </c>
      <c r="D11" s="78">
        <f t="shared" si="0"/>
        <v>14.22</v>
      </c>
      <c r="E11" s="174"/>
      <c r="F11" s="82" t="str">
        <f t="shared" si="1"/>
        <v/>
      </c>
      <c r="G11" s="83" t="str">
        <f t="shared" si="2"/>
        <v/>
      </c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x14ac:dyDescent="0.2">
      <c r="A12" s="66">
        <v>1</v>
      </c>
      <c r="B12" s="76" t="s">
        <v>12</v>
      </c>
      <c r="C12" s="77">
        <v>1000</v>
      </c>
      <c r="D12" s="78">
        <f t="shared" si="0"/>
        <v>1000</v>
      </c>
      <c r="E12" s="174"/>
      <c r="F12" s="82" t="str">
        <f t="shared" si="1"/>
        <v/>
      </c>
      <c r="G12" s="83" t="str">
        <f t="shared" si="2"/>
        <v/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13.5" thickBot="1" x14ac:dyDescent="0.25">
      <c r="A13" s="67">
        <v>1</v>
      </c>
      <c r="B13" s="89" t="s">
        <v>13</v>
      </c>
      <c r="C13" s="165">
        <v>200</v>
      </c>
      <c r="D13" s="90">
        <f t="shared" si="0"/>
        <v>200</v>
      </c>
      <c r="E13" s="174"/>
      <c r="F13" s="82" t="str">
        <f t="shared" si="1"/>
        <v/>
      </c>
      <c r="G13" s="83" t="str">
        <f t="shared" si="2"/>
        <v/>
      </c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x14ac:dyDescent="0.2">
      <c r="A14" s="85"/>
      <c r="B14" s="86"/>
      <c r="C14" s="164" t="s">
        <v>14</v>
      </c>
      <c r="D14" s="197">
        <f>SUM(D7:D13)</f>
        <v>3027.01</v>
      </c>
      <c r="E14" s="174"/>
      <c r="F14" s="82" t="str">
        <f t="shared" si="1"/>
        <v/>
      </c>
      <c r="G14" s="83" t="str">
        <f t="shared" si="2"/>
        <v/>
      </c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">
      <c r="A15" s="85"/>
      <c r="B15" s="86"/>
      <c r="C15" s="66" t="s">
        <v>15</v>
      </c>
      <c r="D15" s="78">
        <f>(D14*0.16)</f>
        <v>484.32160000000005</v>
      </c>
      <c r="E15" s="174"/>
      <c r="F15" s="82" t="str">
        <f t="shared" si="1"/>
        <v/>
      </c>
      <c r="G15" s="83" t="str">
        <f t="shared" si="2"/>
        <v/>
      </c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ht="13.5" thickBot="1" x14ac:dyDescent="0.25">
      <c r="A16" s="87"/>
      <c r="B16" s="88"/>
      <c r="C16" s="67" t="s">
        <v>16</v>
      </c>
      <c r="D16" s="90">
        <f>SUM(D14:D15)</f>
        <v>3511.3316000000004</v>
      </c>
      <c r="E16" s="174"/>
      <c r="F16" s="82" t="str">
        <f t="shared" si="1"/>
        <v/>
      </c>
      <c r="G16" s="83" t="str">
        <f t="shared" si="2"/>
        <v/>
      </c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3.5" thickBot="1" x14ac:dyDescent="0.25">
      <c r="A17" s="64"/>
      <c r="B17" s="64"/>
      <c r="C17" s="64"/>
      <c r="D17" s="64"/>
      <c r="E17" s="174"/>
      <c r="F17" s="82" t="str">
        <f t="shared" si="1"/>
        <v/>
      </c>
      <c r="G17" s="83" t="str">
        <f t="shared" si="2"/>
        <v/>
      </c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ht="16.5" thickBot="1" x14ac:dyDescent="0.3">
      <c r="A18" s="91" t="s">
        <v>57</v>
      </c>
      <c r="B18" s="276" t="s">
        <v>17</v>
      </c>
      <c r="C18" s="277"/>
      <c r="D18" s="313"/>
      <c r="E18" s="174"/>
      <c r="F18" s="82" t="str">
        <f t="shared" si="1"/>
        <v/>
      </c>
      <c r="G18" s="83" t="str">
        <f t="shared" si="2"/>
        <v/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3.5" thickBot="1" x14ac:dyDescent="0.25">
      <c r="A19" s="148" t="s">
        <v>8</v>
      </c>
      <c r="B19" s="275" t="s">
        <v>96</v>
      </c>
      <c r="C19" s="275"/>
      <c r="D19" s="275"/>
      <c r="E19" s="174"/>
      <c r="F19" s="82" t="str">
        <f t="shared" si="1"/>
        <v/>
      </c>
      <c r="G19" s="83" t="str">
        <f t="shared" si="2"/>
        <v/>
      </c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26.25" thickBot="1" x14ac:dyDescent="0.25">
      <c r="A20" s="72" t="s">
        <v>2</v>
      </c>
      <c r="B20" s="73" t="s">
        <v>73</v>
      </c>
      <c r="C20" s="73" t="s">
        <v>3</v>
      </c>
      <c r="D20" s="74" t="s">
        <v>4</v>
      </c>
      <c r="E20" s="234"/>
      <c r="F20" s="241" t="str">
        <f>IF(E20="","",(VLOOKUP(E20,$C$106:$E$119,2,FALSE)))</f>
        <v/>
      </c>
      <c r="G20" s="236" t="str">
        <f t="shared" si="2"/>
        <v/>
      </c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x14ac:dyDescent="0.2">
      <c r="A21" s="66">
        <v>9</v>
      </c>
      <c r="B21" s="76" t="s">
        <v>5</v>
      </c>
      <c r="C21" s="77">
        <f>C7</f>
        <v>41.03</v>
      </c>
      <c r="D21" s="78">
        <f t="shared" ref="D21:D29" si="3">(A21*C21)</f>
        <v>369.27</v>
      </c>
      <c r="E21" s="92"/>
      <c r="F21" s="237" t="s">
        <v>14</v>
      </c>
      <c r="G21" s="238">
        <f>SUM(G8:G20)</f>
        <v>0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A22" s="66">
        <v>1</v>
      </c>
      <c r="B22" s="76" t="s">
        <v>6</v>
      </c>
      <c r="C22" s="77">
        <f>C8</f>
        <v>211.1</v>
      </c>
      <c r="D22" s="78">
        <f t="shared" si="3"/>
        <v>211.1</v>
      </c>
      <c r="E22" s="92"/>
      <c r="F22" s="239" t="s">
        <v>15</v>
      </c>
      <c r="G22" s="84">
        <f>(G21*0.16)</f>
        <v>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3.5" thickBot="1" x14ac:dyDescent="0.25">
      <c r="A23" s="66">
        <v>1</v>
      </c>
      <c r="B23" s="76" t="s">
        <v>9</v>
      </c>
      <c r="C23" s="77">
        <f>C9</f>
        <v>741.73</v>
      </c>
      <c r="D23" s="78">
        <f t="shared" si="3"/>
        <v>741.73</v>
      </c>
      <c r="E23" s="93"/>
      <c r="F23" s="240" t="s">
        <v>16</v>
      </c>
      <c r="G23" s="94">
        <f>SUM(G21:G22)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x14ac:dyDescent="0.2">
      <c r="A24" s="66">
        <v>1</v>
      </c>
      <c r="B24" s="76" t="s">
        <v>10</v>
      </c>
      <c r="C24" s="77">
        <f>C10</f>
        <v>490.69</v>
      </c>
      <c r="D24" s="78">
        <f t="shared" si="3"/>
        <v>490.69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x14ac:dyDescent="0.2">
      <c r="A25" s="66">
        <v>3</v>
      </c>
      <c r="B25" s="76" t="s">
        <v>77</v>
      </c>
      <c r="C25" s="77">
        <v>325.22000000000003</v>
      </c>
      <c r="D25" s="78">
        <f t="shared" si="3"/>
        <v>975.66000000000008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66">
        <v>3</v>
      </c>
      <c r="B26" s="76" t="s">
        <v>19</v>
      </c>
      <c r="C26" s="77">
        <v>46.48</v>
      </c>
      <c r="D26" s="78">
        <f t="shared" si="3"/>
        <v>139.44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x14ac:dyDescent="0.2">
      <c r="A27" s="66">
        <v>1</v>
      </c>
      <c r="B27" s="76" t="s">
        <v>11</v>
      </c>
      <c r="C27" s="77">
        <v>14.22</v>
      </c>
      <c r="D27" s="78">
        <f t="shared" si="3"/>
        <v>14.22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x14ac:dyDescent="0.2">
      <c r="A28" s="66">
        <v>1</v>
      </c>
      <c r="B28" s="76" t="s">
        <v>12</v>
      </c>
      <c r="C28" s="77">
        <v>2000</v>
      </c>
      <c r="D28" s="78">
        <f t="shared" si="3"/>
        <v>2000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13.5" thickBot="1" x14ac:dyDescent="0.25">
      <c r="A29" s="67">
        <v>1</v>
      </c>
      <c r="B29" s="89" t="s">
        <v>13</v>
      </c>
      <c r="C29" s="165">
        <v>200</v>
      </c>
      <c r="D29" s="90">
        <f t="shared" si="3"/>
        <v>200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x14ac:dyDescent="0.2">
      <c r="A30" s="85"/>
      <c r="B30" s="86"/>
      <c r="C30" s="167" t="s">
        <v>14</v>
      </c>
      <c r="D30" s="196">
        <f>SUM(D21:D29)</f>
        <v>5142.1099999999997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x14ac:dyDescent="0.2">
      <c r="A31" s="85"/>
      <c r="B31" s="86"/>
      <c r="C31" s="66" t="s">
        <v>15</v>
      </c>
      <c r="D31" s="78">
        <f>(D30*0.16)</f>
        <v>822.73759999999993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3.5" thickBot="1" x14ac:dyDescent="0.25">
      <c r="A32" s="87"/>
      <c r="B32" s="88"/>
      <c r="C32" s="67" t="s">
        <v>16</v>
      </c>
      <c r="D32" s="90">
        <f>SUM(D30:D31)</f>
        <v>5964.8475999999991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3.5" thickBot="1" x14ac:dyDescent="0.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24" thickBot="1" x14ac:dyDescent="0.25">
      <c r="A34" s="64"/>
      <c r="B34" s="319" t="s">
        <v>22</v>
      </c>
      <c r="C34" s="320"/>
      <c r="D34" s="321"/>
      <c r="E34" s="95"/>
      <c r="F34" s="64"/>
      <c r="G34" s="294"/>
      <c r="H34" s="295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5.75" thickBot="1" x14ac:dyDescent="0.3">
      <c r="A35" s="68" t="s">
        <v>94</v>
      </c>
      <c r="B35" s="96" t="s">
        <v>70</v>
      </c>
      <c r="C35" s="97">
        <v>136.04</v>
      </c>
      <c r="D35" s="323"/>
      <c r="E35" s="64"/>
      <c r="F35" s="298"/>
      <c r="G35" s="299"/>
      <c r="H35" s="299"/>
      <c r="I35" s="300"/>
      <c r="J35" s="64"/>
      <c r="K35" s="64"/>
      <c r="L35" s="64"/>
      <c r="M35" s="64"/>
      <c r="N35" s="64"/>
      <c r="O35" s="64"/>
      <c r="P35" s="64"/>
      <c r="Q35" s="64"/>
    </row>
    <row r="36" spans="1:17" ht="15.75" thickBot="1" x14ac:dyDescent="0.3">
      <c r="A36" s="218" t="s">
        <v>58</v>
      </c>
      <c r="B36" s="99" t="s">
        <v>53</v>
      </c>
      <c r="C36" s="100">
        <v>800</v>
      </c>
      <c r="D36" s="324"/>
      <c r="E36" s="64"/>
      <c r="F36" s="101"/>
      <c r="G36" s="102"/>
      <c r="H36" s="102"/>
      <c r="I36" s="103"/>
      <c r="J36" s="64"/>
      <c r="K36" s="64"/>
      <c r="L36" s="64"/>
      <c r="M36" s="64"/>
      <c r="N36" s="64"/>
      <c r="O36" s="64"/>
      <c r="P36" s="64"/>
      <c r="Q36" s="64"/>
    </row>
    <row r="37" spans="1:17" ht="13.5" thickBot="1" x14ac:dyDescent="0.25">
      <c r="A37" s="64"/>
      <c r="B37" s="104" t="s">
        <v>89</v>
      </c>
      <c r="C37" s="284" t="s">
        <v>91</v>
      </c>
      <c r="D37" s="285"/>
      <c r="E37" s="64"/>
      <c r="F37" s="301"/>
      <c r="G37" s="302"/>
      <c r="H37" s="302"/>
      <c r="I37" s="303"/>
      <c r="J37" s="64"/>
      <c r="K37" s="64"/>
      <c r="L37" s="64"/>
      <c r="M37" s="64"/>
      <c r="N37" s="64"/>
      <c r="O37" s="64"/>
      <c r="P37" s="64"/>
      <c r="Q37" s="64"/>
    </row>
    <row r="38" spans="1:17" ht="13.5" thickBot="1" x14ac:dyDescent="0.25">
      <c r="A38" s="64"/>
      <c r="B38" s="64"/>
      <c r="C38" s="64"/>
      <c r="D38" s="64"/>
      <c r="E38" s="64"/>
      <c r="F38" s="307"/>
      <c r="G38" s="308"/>
      <c r="H38" s="308"/>
      <c r="I38" s="309"/>
      <c r="J38" s="64"/>
      <c r="K38" s="64"/>
      <c r="L38" s="64"/>
      <c r="M38" s="64"/>
      <c r="N38" s="64"/>
      <c r="O38" s="64"/>
      <c r="P38" s="64"/>
      <c r="Q38" s="64"/>
    </row>
    <row r="39" spans="1:17" ht="15.75" thickBot="1" x14ac:dyDescent="0.3">
      <c r="A39" s="64"/>
      <c r="B39" s="220" t="s">
        <v>80</v>
      </c>
      <c r="C39" s="212" t="s">
        <v>59</v>
      </c>
      <c r="D39" s="292" t="s">
        <v>78</v>
      </c>
      <c r="E39" s="293"/>
      <c r="F39" s="311"/>
      <c r="G39" s="311"/>
      <c r="H39" s="311"/>
      <c r="I39" s="312"/>
      <c r="J39" s="64"/>
      <c r="K39" s="64"/>
      <c r="L39" s="64"/>
      <c r="M39" s="64"/>
      <c r="N39" s="64"/>
      <c r="O39" s="64"/>
      <c r="P39" s="64"/>
      <c r="Q39" s="64"/>
    </row>
    <row r="40" spans="1:17" ht="25.5" x14ac:dyDescent="0.2">
      <c r="A40" s="64"/>
      <c r="B40" s="222" t="s">
        <v>23</v>
      </c>
      <c r="C40" s="215" t="s">
        <v>2</v>
      </c>
      <c r="D40" s="215" t="s">
        <v>3</v>
      </c>
      <c r="E40" s="216" t="s">
        <v>4</v>
      </c>
      <c r="F40" s="105"/>
      <c r="G40" s="307"/>
      <c r="H40" s="309"/>
      <c r="I40" s="106"/>
      <c r="J40" s="64"/>
      <c r="K40" s="64"/>
      <c r="L40" s="64"/>
      <c r="M40" s="64"/>
      <c r="N40" s="64"/>
      <c r="O40" s="64"/>
      <c r="P40" s="64"/>
      <c r="Q40" s="64"/>
    </row>
    <row r="41" spans="1:17" x14ac:dyDescent="0.2">
      <c r="A41" s="64"/>
      <c r="B41" s="114" t="s">
        <v>79</v>
      </c>
      <c r="C41" s="76">
        <v>2</v>
      </c>
      <c r="D41" s="77">
        <v>199.69</v>
      </c>
      <c r="E41" s="78">
        <f>(C41*D41)</f>
        <v>399.38</v>
      </c>
      <c r="F41" s="112"/>
      <c r="G41" s="296"/>
      <c r="H41" s="296"/>
      <c r="I41" s="113"/>
      <c r="J41" s="64"/>
      <c r="K41" s="64"/>
      <c r="L41" s="64"/>
      <c r="M41" s="64"/>
      <c r="N41" s="64"/>
      <c r="O41" s="64"/>
      <c r="P41" s="64"/>
      <c r="Q41" s="64"/>
    </row>
    <row r="42" spans="1:17" ht="13.5" thickBot="1" x14ac:dyDescent="0.25">
      <c r="A42" s="64"/>
      <c r="B42" s="67" t="s">
        <v>78</v>
      </c>
      <c r="C42" s="89">
        <v>1</v>
      </c>
      <c r="D42" s="165">
        <v>600</v>
      </c>
      <c r="E42" s="90">
        <f>(C42*D42)</f>
        <v>600</v>
      </c>
      <c r="F42" s="112"/>
      <c r="G42" s="296"/>
      <c r="H42" s="296"/>
      <c r="I42" s="113"/>
      <c r="J42" s="64"/>
      <c r="K42" s="64"/>
      <c r="L42" s="64"/>
      <c r="M42" s="64"/>
      <c r="N42" s="64"/>
      <c r="O42" s="64"/>
      <c r="P42" s="64"/>
      <c r="Q42" s="64"/>
    </row>
    <row r="43" spans="1:17" x14ac:dyDescent="0.2">
      <c r="A43" s="64"/>
      <c r="B43" s="85"/>
      <c r="C43" s="86"/>
      <c r="D43" s="167" t="s">
        <v>14</v>
      </c>
      <c r="E43" s="196">
        <f>SUM(E41:E42)</f>
        <v>999.38</v>
      </c>
      <c r="F43" s="112"/>
      <c r="G43" s="296"/>
      <c r="H43" s="296"/>
      <c r="I43" s="113"/>
      <c r="J43" s="64"/>
      <c r="K43" s="64"/>
      <c r="L43" s="64"/>
      <c r="M43" s="64"/>
      <c r="N43" s="64"/>
      <c r="O43" s="64"/>
      <c r="P43" s="64"/>
      <c r="Q43" s="64"/>
    </row>
    <row r="44" spans="1:17" x14ac:dyDescent="0.2">
      <c r="A44" s="64"/>
      <c r="B44" s="85"/>
      <c r="C44" s="86"/>
      <c r="D44" s="66" t="s">
        <v>15</v>
      </c>
      <c r="E44" s="78">
        <f>(E43*0.16)</f>
        <v>159.9008</v>
      </c>
      <c r="F44" s="112"/>
      <c r="G44" s="296"/>
      <c r="H44" s="296"/>
      <c r="I44" s="113"/>
      <c r="J44" s="64"/>
      <c r="K44" s="64"/>
      <c r="L44" s="64"/>
      <c r="M44" s="64"/>
      <c r="N44" s="64"/>
      <c r="O44" s="64"/>
      <c r="P44" s="64"/>
      <c r="Q44" s="64"/>
    </row>
    <row r="45" spans="1:17" ht="13.5" thickBot="1" x14ac:dyDescent="0.25">
      <c r="A45" s="64"/>
      <c r="B45" s="87"/>
      <c r="C45" s="88"/>
      <c r="D45" s="67" t="s">
        <v>16</v>
      </c>
      <c r="E45" s="90">
        <f>SUM(E43:E44)</f>
        <v>1159.2808</v>
      </c>
      <c r="F45" s="112"/>
      <c r="G45" s="296"/>
      <c r="H45" s="296"/>
      <c r="I45" s="113"/>
      <c r="J45" s="64"/>
      <c r="K45" s="64"/>
      <c r="L45" s="64"/>
      <c r="M45" s="64"/>
      <c r="N45" s="64"/>
      <c r="O45" s="64"/>
      <c r="P45" s="64"/>
      <c r="Q45" s="64"/>
    </row>
    <row r="46" spans="1:17" ht="13.5" thickBot="1" x14ac:dyDescent="0.25">
      <c r="A46" s="64"/>
      <c r="B46" s="64"/>
      <c r="C46" s="64"/>
      <c r="D46" s="115"/>
      <c r="E46" s="116"/>
      <c r="F46" s="113"/>
      <c r="G46" s="296"/>
      <c r="H46" s="296"/>
      <c r="I46" s="113"/>
      <c r="J46" s="64"/>
      <c r="K46" s="64"/>
      <c r="L46" s="64"/>
      <c r="M46" s="64"/>
      <c r="N46" s="64"/>
      <c r="O46" s="64"/>
      <c r="P46" s="64"/>
      <c r="Q46" s="64"/>
    </row>
    <row r="47" spans="1:17" ht="15.75" thickBot="1" x14ac:dyDescent="0.3">
      <c r="A47" s="64"/>
      <c r="B47" s="220" t="s">
        <v>80</v>
      </c>
      <c r="C47" s="212" t="s">
        <v>60</v>
      </c>
      <c r="D47" s="292" t="s">
        <v>54</v>
      </c>
      <c r="E47" s="293"/>
      <c r="F47" s="112"/>
      <c r="G47" s="296"/>
      <c r="H47" s="296"/>
      <c r="I47" s="113"/>
      <c r="J47" s="64"/>
      <c r="K47" s="64"/>
      <c r="L47" s="64"/>
      <c r="M47" s="64"/>
      <c r="N47" s="64"/>
      <c r="O47" s="64"/>
      <c r="P47" s="64"/>
      <c r="Q47" s="64"/>
    </row>
    <row r="48" spans="1:17" ht="25.5" x14ac:dyDescent="0.2">
      <c r="A48" s="64"/>
      <c r="B48" s="222" t="s">
        <v>23</v>
      </c>
      <c r="C48" s="215" t="s">
        <v>2</v>
      </c>
      <c r="D48" s="215" t="s">
        <v>3</v>
      </c>
      <c r="E48" s="216" t="s">
        <v>4</v>
      </c>
      <c r="F48" s="64"/>
      <c r="G48" s="64"/>
      <c r="H48" s="117"/>
      <c r="I48" s="64"/>
      <c r="J48" s="64"/>
      <c r="K48" s="64"/>
      <c r="L48" s="64"/>
      <c r="M48" s="64"/>
      <c r="N48" s="64"/>
      <c r="O48" s="64"/>
      <c r="P48" s="64"/>
      <c r="Q48" s="64"/>
    </row>
    <row r="49" spans="1:17" x14ac:dyDescent="0.2">
      <c r="A49" s="64"/>
      <c r="B49" s="114" t="s">
        <v>55</v>
      </c>
      <c r="C49" s="76">
        <v>1</v>
      </c>
      <c r="D49" s="77">
        <v>340.22</v>
      </c>
      <c r="E49" s="78">
        <f>(C49*D49)</f>
        <v>340.22</v>
      </c>
      <c r="F49" s="64"/>
      <c r="G49" s="64"/>
      <c r="H49" s="113"/>
      <c r="I49" s="118"/>
      <c r="J49" s="64"/>
      <c r="K49" s="64"/>
      <c r="L49" s="64"/>
      <c r="M49" s="64"/>
      <c r="N49" s="64"/>
      <c r="O49" s="64"/>
      <c r="P49" s="64"/>
      <c r="Q49" s="64"/>
    </row>
    <row r="50" spans="1:17" ht="13.5" thickBot="1" x14ac:dyDescent="0.25">
      <c r="A50" s="64"/>
      <c r="B50" s="67" t="s">
        <v>54</v>
      </c>
      <c r="C50" s="89">
        <v>1</v>
      </c>
      <c r="D50" s="165">
        <v>800</v>
      </c>
      <c r="E50" s="90">
        <f>(C50*D50)</f>
        <v>800</v>
      </c>
      <c r="F50" s="64"/>
      <c r="G50" s="64"/>
      <c r="H50" s="113"/>
      <c r="I50" s="118"/>
      <c r="J50" s="64"/>
      <c r="K50" s="64"/>
      <c r="L50" s="64"/>
      <c r="M50" s="64"/>
      <c r="N50" s="64"/>
      <c r="O50" s="64"/>
      <c r="P50" s="64"/>
      <c r="Q50" s="64"/>
    </row>
    <row r="51" spans="1:17" x14ac:dyDescent="0.2">
      <c r="A51" s="64"/>
      <c r="B51" s="85"/>
      <c r="C51" s="86"/>
      <c r="D51" s="167" t="s">
        <v>14</v>
      </c>
      <c r="E51" s="196">
        <f>SUM(E49:E50)</f>
        <v>1140.22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</row>
    <row r="52" spans="1:17" x14ac:dyDescent="0.2">
      <c r="A52" s="64"/>
      <c r="B52" s="85"/>
      <c r="C52" s="86"/>
      <c r="D52" s="66" t="s">
        <v>15</v>
      </c>
      <c r="E52" s="78">
        <f>(E51*0.16)</f>
        <v>182.43520000000001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</row>
    <row r="53" spans="1:17" ht="13.5" thickBot="1" x14ac:dyDescent="0.25">
      <c r="A53" s="64"/>
      <c r="B53" s="87"/>
      <c r="C53" s="88"/>
      <c r="D53" s="67" t="s">
        <v>16</v>
      </c>
      <c r="E53" s="90">
        <f>SUM(E51:E52)</f>
        <v>1322.6552000000001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x14ac:dyDescent="0.2">
      <c r="A54" s="64"/>
      <c r="B54" s="64"/>
      <c r="C54" s="64"/>
      <c r="D54" s="115"/>
      <c r="E54" s="116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ht="13.5" thickBot="1" x14ac:dyDescent="0.25">
      <c r="A55" s="64"/>
      <c r="B55" s="64"/>
      <c r="C55" s="64"/>
      <c r="D55" s="115"/>
      <c r="E55" s="116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18.75" thickBot="1" x14ac:dyDescent="0.3">
      <c r="A56" s="64"/>
      <c r="B56" s="244" t="s">
        <v>37</v>
      </c>
      <c r="C56" s="271"/>
      <c r="D56" s="271"/>
      <c r="E56" s="245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ht="15" customHeight="1" x14ac:dyDescent="0.25">
      <c r="A57" s="68" t="s">
        <v>99</v>
      </c>
      <c r="B57" s="199" t="s">
        <v>100</v>
      </c>
      <c r="C57" s="242" t="s">
        <v>25</v>
      </c>
      <c r="D57" s="200">
        <v>600</v>
      </c>
      <c r="E57" s="322" t="s">
        <v>81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15" x14ac:dyDescent="0.25">
      <c r="A58" s="225" t="s">
        <v>101</v>
      </c>
      <c r="B58" s="149" t="s">
        <v>102</v>
      </c>
      <c r="C58" s="243" t="s">
        <v>25</v>
      </c>
      <c r="D58" s="178">
        <v>650</v>
      </c>
      <c r="E58" s="297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17" ht="15.75" thickBot="1" x14ac:dyDescent="0.3">
      <c r="A59" s="218" t="s">
        <v>103</v>
      </c>
      <c r="B59" s="67" t="s">
        <v>105</v>
      </c>
      <c r="C59" s="89" t="s">
        <v>25</v>
      </c>
      <c r="D59" s="203">
        <v>400</v>
      </c>
      <c r="E59" s="318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13.5" thickBot="1" x14ac:dyDescent="0.2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17" ht="18.75" thickBot="1" x14ac:dyDescent="0.3">
      <c r="A61" s="64"/>
      <c r="B61" s="208" t="s">
        <v>80</v>
      </c>
      <c r="C61" s="212" t="s">
        <v>61</v>
      </c>
      <c r="D61" s="265" t="s">
        <v>82</v>
      </c>
      <c r="E61" s="266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25.5" x14ac:dyDescent="0.2">
      <c r="A62" s="64"/>
      <c r="B62" s="214" t="s">
        <v>24</v>
      </c>
      <c r="C62" s="215" t="s">
        <v>2</v>
      </c>
      <c r="D62" s="215" t="s">
        <v>3</v>
      </c>
      <c r="E62" s="216" t="s">
        <v>4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x14ac:dyDescent="0.2">
      <c r="A63" s="64"/>
      <c r="B63" s="66" t="s">
        <v>83</v>
      </c>
      <c r="C63" s="76">
        <v>1</v>
      </c>
      <c r="D63" s="77">
        <v>1200</v>
      </c>
      <c r="E63" s="78">
        <f>(C63*D63)</f>
        <v>1200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7" x14ac:dyDescent="0.2">
      <c r="A64" s="64"/>
      <c r="B64" s="66" t="s">
        <v>26</v>
      </c>
      <c r="C64" s="76">
        <v>1</v>
      </c>
      <c r="D64" s="77">
        <v>171.17</v>
      </c>
      <c r="E64" s="78">
        <f>(C64*D64)</f>
        <v>171.17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x14ac:dyDescent="0.2">
      <c r="A65" s="64"/>
      <c r="B65" s="66" t="s">
        <v>6</v>
      </c>
      <c r="C65" s="76">
        <v>1</v>
      </c>
      <c r="D65" s="77">
        <v>182.58</v>
      </c>
      <c r="E65" s="78">
        <f>(C65*D65)</f>
        <v>182.58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ht="13.5" thickBot="1" x14ac:dyDescent="0.25">
      <c r="A66" s="64"/>
      <c r="B66" s="67" t="s">
        <v>84</v>
      </c>
      <c r="C66" s="89">
        <v>8</v>
      </c>
      <c r="D66" s="165">
        <v>162.1</v>
      </c>
      <c r="E66" s="90">
        <f>(C66*D66)</f>
        <v>1296.8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x14ac:dyDescent="0.2">
      <c r="A67" s="64"/>
      <c r="B67" s="85"/>
      <c r="C67" s="86"/>
      <c r="D67" s="167" t="s">
        <v>14</v>
      </c>
      <c r="E67" s="196">
        <f>SUM(E63:E66)</f>
        <v>2850.55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7" x14ac:dyDescent="0.2">
      <c r="A68" s="64"/>
      <c r="B68" s="85"/>
      <c r="C68" s="86"/>
      <c r="D68" s="66" t="s">
        <v>15</v>
      </c>
      <c r="E68" s="78">
        <f>(E67*0.16)</f>
        <v>456.08800000000002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ht="13.5" thickBot="1" x14ac:dyDescent="0.25">
      <c r="A69" s="64"/>
      <c r="B69" s="87"/>
      <c r="C69" s="88"/>
      <c r="D69" s="67" t="s">
        <v>16</v>
      </c>
      <c r="E69" s="90">
        <f>SUM(E67:E68)</f>
        <v>3306.6380000000004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ht="13.5" thickBot="1" x14ac:dyDescent="0.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18.75" thickBot="1" x14ac:dyDescent="0.25">
      <c r="A71" s="64"/>
      <c r="B71" s="208" t="s">
        <v>80</v>
      </c>
      <c r="C71" s="209" t="s">
        <v>62</v>
      </c>
      <c r="D71" s="265" t="s">
        <v>86</v>
      </c>
      <c r="E71" s="266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26.25" thickBot="1" x14ac:dyDescent="0.25">
      <c r="A72" s="64"/>
      <c r="B72" s="227" t="s">
        <v>30</v>
      </c>
      <c r="C72" s="228" t="s">
        <v>87</v>
      </c>
      <c r="D72" s="229">
        <v>120</v>
      </c>
      <c r="E72" s="230" t="s">
        <v>90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18" customHeight="1" thickBot="1" x14ac:dyDescent="0.3">
      <c r="A73" s="64"/>
      <c r="B73" s="127"/>
      <c r="C73" s="128"/>
      <c r="D73" s="129"/>
      <c r="E73" s="128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18" customHeight="1" thickBot="1" x14ac:dyDescent="0.3">
      <c r="A74" s="64"/>
      <c r="B74" s="213" t="s">
        <v>80</v>
      </c>
      <c r="C74" s="212" t="s">
        <v>63</v>
      </c>
      <c r="D74" s="267" t="s">
        <v>35</v>
      </c>
      <c r="E74" s="268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ht="25.5" x14ac:dyDescent="0.2">
      <c r="A75" s="64"/>
      <c r="B75" s="214" t="s">
        <v>24</v>
      </c>
      <c r="C75" s="215" t="s">
        <v>2</v>
      </c>
      <c r="D75" s="215" t="s">
        <v>3</v>
      </c>
      <c r="E75" s="216" t="s">
        <v>4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x14ac:dyDescent="0.2">
      <c r="A76" s="64"/>
      <c r="B76" s="66" t="s">
        <v>33</v>
      </c>
      <c r="C76" s="76">
        <v>1</v>
      </c>
      <c r="D76" s="77">
        <v>2000</v>
      </c>
      <c r="E76" s="78">
        <f>(C76*D76)</f>
        <v>2000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x14ac:dyDescent="0.2">
      <c r="A77" s="64"/>
      <c r="B77" s="66" t="s">
        <v>27</v>
      </c>
      <c r="C77" s="76">
        <v>1</v>
      </c>
      <c r="D77" s="77">
        <v>1426.42</v>
      </c>
      <c r="E77" s="78">
        <f>(C77*D77)</f>
        <v>1426.42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x14ac:dyDescent="0.2">
      <c r="A78" s="64"/>
      <c r="B78" s="66" t="s">
        <v>32</v>
      </c>
      <c r="C78" s="76">
        <v>1</v>
      </c>
      <c r="D78" s="77">
        <v>992.79</v>
      </c>
      <c r="E78" s="78">
        <f>(C78*D78)</f>
        <v>992.79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x14ac:dyDescent="0.2">
      <c r="A79" s="64"/>
      <c r="B79" s="66" t="s">
        <v>28</v>
      </c>
      <c r="C79" s="76">
        <v>4</v>
      </c>
      <c r="D79" s="77">
        <v>958.55</v>
      </c>
      <c r="E79" s="78">
        <f>(C79*D79)</f>
        <v>3834.2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ht="13.5" thickBot="1" x14ac:dyDescent="0.25">
      <c r="A80" s="64"/>
      <c r="B80" s="67" t="s">
        <v>29</v>
      </c>
      <c r="C80" s="89">
        <v>4</v>
      </c>
      <c r="D80" s="165">
        <v>96.75</v>
      </c>
      <c r="E80" s="90">
        <f>(C80*D80)</f>
        <v>387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x14ac:dyDescent="0.2">
      <c r="A81" s="64"/>
      <c r="B81" s="85"/>
      <c r="C81" s="86"/>
      <c r="D81" s="167" t="s">
        <v>14</v>
      </c>
      <c r="E81" s="196">
        <f>SUM(E76:E80)</f>
        <v>8640.41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x14ac:dyDescent="0.2">
      <c r="A82" s="64"/>
      <c r="B82" s="85"/>
      <c r="C82" s="86"/>
      <c r="D82" s="66" t="s">
        <v>15</v>
      </c>
      <c r="E82" s="78">
        <f>(E81*0.16)</f>
        <v>1382.4656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ht="13.5" thickBot="1" x14ac:dyDescent="0.25">
      <c r="A83" s="64"/>
      <c r="B83" s="87"/>
      <c r="C83" s="88"/>
      <c r="D83" s="67" t="s">
        <v>16</v>
      </c>
      <c r="E83" s="90">
        <f>SUM(E81:E82)</f>
        <v>10022.875599999999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ht="13.5" thickBot="1" x14ac:dyDescent="0.25">
      <c r="A84" s="64"/>
      <c r="B84" s="64"/>
      <c r="C84" s="64"/>
      <c r="D84" s="115"/>
      <c r="E84" s="116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8.75" thickBot="1" x14ac:dyDescent="0.3">
      <c r="A85" s="64"/>
      <c r="B85" s="213" t="s">
        <v>80</v>
      </c>
      <c r="C85" s="212" t="s">
        <v>71</v>
      </c>
      <c r="D85" s="269" t="s">
        <v>36</v>
      </c>
      <c r="E85" s="270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25.5" x14ac:dyDescent="0.2">
      <c r="A86" s="64"/>
      <c r="B86" s="214" t="s">
        <v>24</v>
      </c>
      <c r="C86" s="215" t="s">
        <v>2</v>
      </c>
      <c r="D86" s="215" t="s">
        <v>3</v>
      </c>
      <c r="E86" s="216" t="s">
        <v>4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x14ac:dyDescent="0.2">
      <c r="A87" s="64"/>
      <c r="B87" s="66" t="s">
        <v>34</v>
      </c>
      <c r="C87" s="76">
        <v>1</v>
      </c>
      <c r="D87" s="77">
        <v>800</v>
      </c>
      <c r="E87" s="78">
        <f>(C87*D87)</f>
        <v>800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x14ac:dyDescent="0.2">
      <c r="A88" s="64"/>
      <c r="B88" s="66" t="s">
        <v>27</v>
      </c>
      <c r="C88" s="76">
        <v>1</v>
      </c>
      <c r="D88" s="77">
        <v>1426.42</v>
      </c>
      <c r="E88" s="78">
        <f>(C88*D88)</f>
        <v>1426.42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1:17" x14ac:dyDescent="0.2">
      <c r="A89" s="64"/>
      <c r="B89" s="66" t="s">
        <v>32</v>
      </c>
      <c r="C89" s="76">
        <v>1</v>
      </c>
      <c r="D89" s="77">
        <v>992.79</v>
      </c>
      <c r="E89" s="78">
        <f>(C89*D89)</f>
        <v>992.79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17" ht="13.5" thickBot="1" x14ac:dyDescent="0.25">
      <c r="A90" s="64"/>
      <c r="B90" s="67" t="s">
        <v>29</v>
      </c>
      <c r="C90" s="89">
        <v>4</v>
      </c>
      <c r="D90" s="165">
        <v>96.75</v>
      </c>
      <c r="E90" s="90">
        <f>(C90*D90)</f>
        <v>387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1:17" x14ac:dyDescent="0.2">
      <c r="A91" s="64"/>
      <c r="B91" s="85"/>
      <c r="C91" s="86"/>
      <c r="D91" s="167" t="s">
        <v>14</v>
      </c>
      <c r="E91" s="196">
        <f>SUM(E87:E90)</f>
        <v>3606.21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x14ac:dyDescent="0.2">
      <c r="A92" s="64"/>
      <c r="B92" s="85"/>
      <c r="C92" s="86"/>
      <c r="D92" s="66" t="s">
        <v>15</v>
      </c>
      <c r="E92" s="78">
        <f>(E91*0.16)</f>
        <v>576.99360000000001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1:17" ht="13.5" thickBot="1" x14ac:dyDescent="0.25">
      <c r="A93" s="64"/>
      <c r="B93" s="87"/>
      <c r="C93" s="88"/>
      <c r="D93" s="67" t="s">
        <v>16</v>
      </c>
      <c r="E93" s="90">
        <f>SUM(E91:E92)</f>
        <v>4183.2035999999998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1:17" ht="13.5" thickBot="1" x14ac:dyDescent="0.2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</row>
    <row r="95" spans="1:17" ht="18.75" thickBot="1" x14ac:dyDescent="0.3">
      <c r="A95" s="64"/>
      <c r="B95" s="208" t="s">
        <v>80</v>
      </c>
      <c r="C95" s="212" t="s">
        <v>64</v>
      </c>
      <c r="D95" s="264" t="s">
        <v>31</v>
      </c>
      <c r="E95" s="245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1:17" ht="25.5" x14ac:dyDescent="0.2">
      <c r="A96" s="64"/>
      <c r="B96" s="214" t="s">
        <v>24</v>
      </c>
      <c r="C96" s="215" t="s">
        <v>2</v>
      </c>
      <c r="D96" s="215" t="s">
        <v>3</v>
      </c>
      <c r="E96" s="216" t="s">
        <v>4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  <row r="97" spans="1:17" x14ac:dyDescent="0.2">
      <c r="A97" s="64"/>
      <c r="B97" s="66" t="s">
        <v>20</v>
      </c>
      <c r="C97" s="76">
        <v>1</v>
      </c>
      <c r="D97" s="77">
        <v>627.62</v>
      </c>
      <c r="E97" s="78">
        <f>(C97*D97)</f>
        <v>627.62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1:17" x14ac:dyDescent="0.2">
      <c r="A98" s="64"/>
      <c r="B98" s="66" t="s">
        <v>21</v>
      </c>
      <c r="C98" s="76">
        <v>1</v>
      </c>
      <c r="D98" s="77">
        <v>234.63</v>
      </c>
      <c r="E98" s="78">
        <f>(C98*D98)</f>
        <v>234.63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</row>
    <row r="99" spans="1:17" ht="13.5" thickBot="1" x14ac:dyDescent="0.25">
      <c r="A99" s="64"/>
      <c r="B99" s="67" t="s">
        <v>31</v>
      </c>
      <c r="C99" s="89">
        <v>1</v>
      </c>
      <c r="D99" s="165">
        <v>600</v>
      </c>
      <c r="E99" s="90">
        <f>(C99*D99)</f>
        <v>600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spans="1:17" x14ac:dyDescent="0.2">
      <c r="A100" s="64"/>
      <c r="B100" s="85"/>
      <c r="C100" s="86"/>
      <c r="D100" s="167" t="s">
        <v>14</v>
      </c>
      <c r="E100" s="196">
        <f>SUM(E97:E99)</f>
        <v>1462.25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x14ac:dyDescent="0.2">
      <c r="A101" s="64"/>
      <c r="B101" s="85"/>
      <c r="C101" s="86"/>
      <c r="D101" s="66" t="s">
        <v>15</v>
      </c>
      <c r="E101" s="78">
        <f>(E100*0.16)</f>
        <v>233.96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1:17" ht="13.5" thickBot="1" x14ac:dyDescent="0.25">
      <c r="A102" s="64"/>
      <c r="B102" s="87"/>
      <c r="C102" s="88"/>
      <c r="D102" s="67" t="s">
        <v>16</v>
      </c>
      <c r="E102" s="90">
        <f>SUM(E100:E101)</f>
        <v>1696.21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7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</row>
    <row r="104" spans="1:17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</row>
    <row r="105" spans="1:17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</row>
    <row r="106" spans="1:17" x14ac:dyDescent="0.2">
      <c r="A106" s="64"/>
      <c r="B106" s="64"/>
      <c r="C106" s="64" t="s">
        <v>75</v>
      </c>
      <c r="D106" s="64" t="s">
        <v>73</v>
      </c>
      <c r="E106" s="64" t="s">
        <v>67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17" x14ac:dyDescent="0.2">
      <c r="A107" s="64"/>
      <c r="B107" s="64"/>
      <c r="C107" s="64" t="s">
        <v>56</v>
      </c>
      <c r="D107" s="64" t="s">
        <v>69</v>
      </c>
      <c r="E107" s="141">
        <v>3027.01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</row>
    <row r="108" spans="1:17" x14ac:dyDescent="0.2">
      <c r="A108" s="64"/>
      <c r="B108" s="64"/>
      <c r="C108" s="64" t="s">
        <v>57</v>
      </c>
      <c r="D108" s="64" t="s">
        <v>17</v>
      </c>
      <c r="E108" s="141">
        <v>5142.1099999999997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</row>
    <row r="109" spans="1:17" x14ac:dyDescent="0.2">
      <c r="A109" s="64"/>
      <c r="B109" s="64"/>
      <c r="C109" s="64" t="s">
        <v>58</v>
      </c>
      <c r="D109" s="92" t="s">
        <v>53</v>
      </c>
      <c r="E109" s="64">
        <v>800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</row>
    <row r="110" spans="1:17" x14ac:dyDescent="0.2">
      <c r="A110" s="64"/>
      <c r="B110" s="64"/>
      <c r="C110" s="64" t="s">
        <v>59</v>
      </c>
      <c r="D110" s="92" t="s">
        <v>78</v>
      </c>
      <c r="E110" s="142">
        <v>999.38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</row>
    <row r="111" spans="1:17" x14ac:dyDescent="0.2">
      <c r="A111" s="64"/>
      <c r="B111" s="64"/>
      <c r="C111" s="64" t="s">
        <v>60</v>
      </c>
      <c r="D111" s="92" t="s">
        <v>54</v>
      </c>
      <c r="E111" s="141">
        <v>1140.22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ht="15" x14ac:dyDescent="0.25">
      <c r="A112" s="64"/>
      <c r="B112" s="64"/>
      <c r="C112" s="179" t="s">
        <v>99</v>
      </c>
      <c r="D112" s="180" t="s">
        <v>100</v>
      </c>
      <c r="E112" s="181">
        <v>600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x14ac:dyDescent="0.25">
      <c r="A113" s="64"/>
      <c r="B113" s="64"/>
      <c r="C113" s="179" t="s">
        <v>101</v>
      </c>
      <c r="D113" s="180" t="s">
        <v>102</v>
      </c>
      <c r="E113" s="182">
        <v>650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ht="15" x14ac:dyDescent="0.25">
      <c r="A114" s="64"/>
      <c r="B114" s="64"/>
      <c r="C114" s="179" t="s">
        <v>103</v>
      </c>
      <c r="D114" s="180" t="s">
        <v>104</v>
      </c>
      <c r="E114" s="182">
        <v>400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x14ac:dyDescent="0.2">
      <c r="A115" s="64"/>
      <c r="B115" s="64"/>
      <c r="C115" s="64" t="s">
        <v>61</v>
      </c>
      <c r="D115" s="92" t="s">
        <v>85</v>
      </c>
      <c r="E115" s="141">
        <v>2850.55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x14ac:dyDescent="0.2">
      <c r="A116" s="64"/>
      <c r="B116" s="64"/>
      <c r="C116" s="64" t="s">
        <v>62</v>
      </c>
      <c r="D116" s="92" t="s">
        <v>88</v>
      </c>
      <c r="E116" s="64">
        <v>120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x14ac:dyDescent="0.2">
      <c r="A117" s="64"/>
      <c r="B117" s="64"/>
      <c r="C117" s="64" t="s">
        <v>63</v>
      </c>
      <c r="D117" s="92" t="s">
        <v>35</v>
      </c>
      <c r="E117" s="64">
        <v>8640.41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x14ac:dyDescent="0.2">
      <c r="A118" s="64"/>
      <c r="B118" s="64"/>
      <c r="C118" s="64" t="s">
        <v>71</v>
      </c>
      <c r="D118" s="92" t="s">
        <v>36</v>
      </c>
      <c r="E118" s="64">
        <v>3606.21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</row>
    <row r="119" spans="1:17" ht="18" x14ac:dyDescent="0.25">
      <c r="A119" s="64"/>
      <c r="B119" s="64"/>
      <c r="C119" s="63" t="s">
        <v>64</v>
      </c>
      <c r="D119" s="92" t="s">
        <v>31</v>
      </c>
      <c r="E119" s="64">
        <v>1462.25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x14ac:dyDescent="0.2">
      <c r="A120" s="64"/>
      <c r="B120" s="64"/>
      <c r="C120" s="64" t="s">
        <v>94</v>
      </c>
      <c r="D120" s="64" t="s">
        <v>95</v>
      </c>
      <c r="E120" s="175">
        <f>C35</f>
        <v>136.04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</row>
    <row r="122" spans="1:17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</row>
    <row r="125" spans="1:17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</row>
    <row r="128" spans="1:17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</row>
    <row r="129" spans="1:17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</row>
    <row r="131" spans="1:17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</row>
    <row r="132" spans="1:17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</row>
    <row r="133" spans="1:17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</row>
    <row r="134" spans="1:17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</row>
    <row r="135" spans="1:17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</row>
    <row r="136" spans="1:17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</row>
    <row r="137" spans="1:17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</row>
    <row r="138" spans="1:17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1:17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</row>
    <row r="140" spans="1:17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1:17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1:17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</row>
    <row r="143" spans="1:17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</row>
    <row r="144" spans="1:17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17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</row>
    <row r="146" spans="1:17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</row>
    <row r="147" spans="1:17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</row>
  </sheetData>
  <sheetProtection algorithmName="SHA-512" hashValue="PR1ZRNMwW1FMqdXQQD7WQStDaAaowpBf0OdfSWxPJUJgSxQsGt81UqyyhomH13SDBIVpzaF5DJhIHST4Zkb6rw==" saltValue="afgDTcOsNF8aTx4i0kQ6pQ==" spinCount="100000" sheet="1" objects="1" scenarios="1"/>
  <mergeCells count="34">
    <mergeCell ref="G42:H42"/>
    <mergeCell ref="F35:I35"/>
    <mergeCell ref="F37:I37"/>
    <mergeCell ref="F38:I39"/>
    <mergeCell ref="G40:H40"/>
    <mergeCell ref="G43:H43"/>
    <mergeCell ref="G44:H44"/>
    <mergeCell ref="G45:H45"/>
    <mergeCell ref="G46:H46"/>
    <mergeCell ref="G47:H47"/>
    <mergeCell ref="B18:D18"/>
    <mergeCell ref="B19:D19"/>
    <mergeCell ref="D35:D36"/>
    <mergeCell ref="D39:E39"/>
    <mergeCell ref="G41:H41"/>
    <mergeCell ref="A1:B1"/>
    <mergeCell ref="A2:B2"/>
    <mergeCell ref="A3:B3"/>
    <mergeCell ref="G34:H34"/>
    <mergeCell ref="B34:D34"/>
    <mergeCell ref="E1:G1"/>
    <mergeCell ref="E2:G2"/>
    <mergeCell ref="E3:G4"/>
    <mergeCell ref="E5:G6"/>
    <mergeCell ref="B5:D5"/>
    <mergeCell ref="D85:E85"/>
    <mergeCell ref="D95:E95"/>
    <mergeCell ref="C37:D37"/>
    <mergeCell ref="D71:E71"/>
    <mergeCell ref="D74:E74"/>
    <mergeCell ref="B56:E56"/>
    <mergeCell ref="D61:E61"/>
    <mergeCell ref="E57:E59"/>
    <mergeCell ref="D47:E47"/>
  </mergeCells>
  <phoneticPr fontId="2" type="noConversion"/>
  <dataValidations count="1">
    <dataValidation type="list" allowBlank="1" showInputMessage="1" showErrorMessage="1" sqref="E8:E20">
      <formula1>$C$107:$C$122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workbookViewId="0">
      <selection activeCell="E12" sqref="E12"/>
    </sheetView>
  </sheetViews>
  <sheetFormatPr baseColWidth="10" defaultRowHeight="12.75" x14ac:dyDescent="0.2"/>
  <cols>
    <col min="1" max="1" width="6.42578125" style="132" customWidth="1"/>
    <col min="2" max="2" width="40.85546875" style="132" customWidth="1"/>
    <col min="3" max="3" width="14.7109375" style="132" customWidth="1"/>
    <col min="4" max="4" width="13.42578125" style="132" customWidth="1"/>
    <col min="5" max="5" width="17.7109375" style="132" customWidth="1"/>
    <col min="6" max="6" width="35.140625" style="132" customWidth="1"/>
    <col min="7" max="16384" width="11.42578125" style="132"/>
  </cols>
  <sheetData>
    <row r="1" spans="1:17" ht="24" customHeight="1" thickBot="1" x14ac:dyDescent="0.35">
      <c r="A1" s="334" t="s">
        <v>0</v>
      </c>
      <c r="B1" s="335"/>
      <c r="C1" s="63"/>
      <c r="D1" s="63"/>
      <c r="E1" s="250" t="s">
        <v>65</v>
      </c>
      <c r="F1" s="251"/>
      <c r="G1" s="252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3.5" thickBot="1" x14ac:dyDescent="0.25">
      <c r="A2" s="314" t="s">
        <v>42</v>
      </c>
      <c r="B2" s="315"/>
      <c r="C2" s="64"/>
      <c r="D2" s="64"/>
      <c r="E2" s="253" t="s">
        <v>66</v>
      </c>
      <c r="F2" s="254"/>
      <c r="G2" s="255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3.5" customHeight="1" thickBot="1" x14ac:dyDescent="0.25">
      <c r="A3" s="248" t="s">
        <v>43</v>
      </c>
      <c r="B3" s="249"/>
      <c r="C3" s="64"/>
      <c r="D3" s="64"/>
      <c r="E3" s="256" t="s">
        <v>74</v>
      </c>
      <c r="F3" s="257"/>
      <c r="G3" s="258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6.5" thickBot="1" x14ac:dyDescent="0.3">
      <c r="A4" s="68" t="s">
        <v>56</v>
      </c>
      <c r="B4" s="69" t="s">
        <v>7</v>
      </c>
      <c r="C4" s="70"/>
      <c r="D4" s="70"/>
      <c r="E4" s="259"/>
      <c r="F4" s="260"/>
      <c r="G4" s="261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2.75" customHeight="1" thickBot="1" x14ac:dyDescent="0.25">
      <c r="A5" s="71" t="s">
        <v>8</v>
      </c>
      <c r="B5" s="275" t="s">
        <v>97</v>
      </c>
      <c r="C5" s="275"/>
      <c r="D5" s="275"/>
      <c r="E5" s="278" t="s">
        <v>76</v>
      </c>
      <c r="F5" s="279"/>
      <c r="G5" s="280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133" customFormat="1" ht="26.25" thickBot="1" x14ac:dyDescent="0.25">
      <c r="A6" s="72" t="s">
        <v>2</v>
      </c>
      <c r="B6" s="73" t="s">
        <v>73</v>
      </c>
      <c r="C6" s="73" t="s">
        <v>3</v>
      </c>
      <c r="D6" s="74" t="s">
        <v>4</v>
      </c>
      <c r="E6" s="281"/>
      <c r="F6" s="282"/>
      <c r="G6" s="283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3.5" thickBot="1" x14ac:dyDescent="0.25">
      <c r="A7" s="66">
        <v>9</v>
      </c>
      <c r="B7" s="76" t="s">
        <v>5</v>
      </c>
      <c r="C7" s="77">
        <v>41.03</v>
      </c>
      <c r="D7" s="78">
        <f t="shared" ref="D7:D14" si="0">(A7*C7)</f>
        <v>369.27</v>
      </c>
      <c r="E7" s="79" t="s">
        <v>75</v>
      </c>
      <c r="F7" s="80" t="s">
        <v>73</v>
      </c>
      <c r="G7" s="81" t="s">
        <v>67</v>
      </c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x14ac:dyDescent="0.2">
      <c r="A8" s="66">
        <v>1</v>
      </c>
      <c r="B8" s="76" t="s">
        <v>6</v>
      </c>
      <c r="C8" s="77">
        <v>211.1</v>
      </c>
      <c r="D8" s="154">
        <f t="shared" si="0"/>
        <v>211.1</v>
      </c>
      <c r="E8" s="231"/>
      <c r="F8" s="232" t="str">
        <f>IF(E8="","",(VLOOKUP(E8,$C$106:$E$122,2,FALSE)))</f>
        <v/>
      </c>
      <c r="G8" s="233" t="str">
        <f>IF(E8="","",(VLOOKUP(E8,$C$106:$E$122,3,FALSE)))</f>
        <v/>
      </c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x14ac:dyDescent="0.2">
      <c r="A9" s="66">
        <v>1</v>
      </c>
      <c r="B9" s="76" t="s">
        <v>9</v>
      </c>
      <c r="C9" s="77">
        <v>741.73</v>
      </c>
      <c r="D9" s="154">
        <f t="shared" si="0"/>
        <v>741.73</v>
      </c>
      <c r="E9" s="174"/>
      <c r="F9" s="82" t="str">
        <f t="shared" ref="F9:F20" si="1">IF(E9="","",(VLOOKUP(E9,$C$106:$E$122,2,FALSE)))</f>
        <v/>
      </c>
      <c r="G9" s="83" t="str">
        <f t="shared" ref="G9:G20" si="2">IF(E9="","",(VLOOKUP(E9,$C$106:$E$122,3,FALSE)))</f>
        <v/>
      </c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x14ac:dyDescent="0.2">
      <c r="A10" s="66">
        <v>1</v>
      </c>
      <c r="B10" s="76" t="s">
        <v>10</v>
      </c>
      <c r="C10" s="77">
        <v>336.28</v>
      </c>
      <c r="D10" s="154">
        <f t="shared" si="0"/>
        <v>336.28</v>
      </c>
      <c r="E10" s="174"/>
      <c r="F10" s="82" t="str">
        <f t="shared" si="1"/>
        <v/>
      </c>
      <c r="G10" s="83" t="str">
        <f t="shared" si="2"/>
        <v/>
      </c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x14ac:dyDescent="0.2">
      <c r="A11" s="66">
        <v>1</v>
      </c>
      <c r="B11" s="76" t="s">
        <v>18</v>
      </c>
      <c r="C11" s="77">
        <v>353.75</v>
      </c>
      <c r="D11" s="154">
        <f t="shared" si="0"/>
        <v>353.75</v>
      </c>
      <c r="E11" s="174"/>
      <c r="F11" s="82" t="str">
        <f t="shared" si="1"/>
        <v/>
      </c>
      <c r="G11" s="83" t="str">
        <f t="shared" si="2"/>
        <v/>
      </c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x14ac:dyDescent="0.2">
      <c r="A12" s="66">
        <v>1</v>
      </c>
      <c r="B12" s="76" t="s">
        <v>11</v>
      </c>
      <c r="C12" s="77">
        <v>14.22</v>
      </c>
      <c r="D12" s="154">
        <f t="shared" si="0"/>
        <v>14.22</v>
      </c>
      <c r="E12" s="174"/>
      <c r="F12" s="82" t="str">
        <f t="shared" si="1"/>
        <v/>
      </c>
      <c r="G12" s="83" t="str">
        <f t="shared" si="2"/>
        <v/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x14ac:dyDescent="0.2">
      <c r="A13" s="66">
        <v>1</v>
      </c>
      <c r="B13" s="76" t="s">
        <v>12</v>
      </c>
      <c r="C13" s="77">
        <v>1000</v>
      </c>
      <c r="D13" s="154">
        <f t="shared" si="0"/>
        <v>1000</v>
      </c>
      <c r="E13" s="174"/>
      <c r="F13" s="82" t="str">
        <f t="shared" si="1"/>
        <v/>
      </c>
      <c r="G13" s="83" t="str">
        <f t="shared" si="2"/>
        <v/>
      </c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3.5" thickBot="1" x14ac:dyDescent="0.25">
      <c r="A14" s="67">
        <v>1</v>
      </c>
      <c r="B14" s="89" t="s">
        <v>13</v>
      </c>
      <c r="C14" s="165">
        <v>200</v>
      </c>
      <c r="D14" s="155">
        <f t="shared" si="0"/>
        <v>200</v>
      </c>
      <c r="E14" s="174"/>
      <c r="F14" s="82" t="str">
        <f t="shared" si="1"/>
        <v/>
      </c>
      <c r="G14" s="83" t="str">
        <f t="shared" si="2"/>
        <v/>
      </c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">
      <c r="A15" s="85"/>
      <c r="B15" s="86"/>
      <c r="C15" s="167" t="s">
        <v>14</v>
      </c>
      <c r="D15" s="168">
        <f>SUM(D7:D14)</f>
        <v>3226.35</v>
      </c>
      <c r="E15" s="174"/>
      <c r="F15" s="82" t="str">
        <f t="shared" si="1"/>
        <v/>
      </c>
      <c r="G15" s="83" t="str">
        <f t="shared" si="2"/>
        <v/>
      </c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x14ac:dyDescent="0.2">
      <c r="A16" s="85"/>
      <c r="B16" s="86"/>
      <c r="C16" s="66" t="s">
        <v>15</v>
      </c>
      <c r="D16" s="154">
        <f>(D15*0.16)</f>
        <v>516.21600000000001</v>
      </c>
      <c r="E16" s="174"/>
      <c r="F16" s="82" t="str">
        <f t="shared" si="1"/>
        <v/>
      </c>
      <c r="G16" s="83" t="str">
        <f t="shared" si="2"/>
        <v/>
      </c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3.5" thickBot="1" x14ac:dyDescent="0.25">
      <c r="A17" s="87"/>
      <c r="B17" s="88"/>
      <c r="C17" s="67" t="s">
        <v>16</v>
      </c>
      <c r="D17" s="155">
        <f>SUM(D15:D16)</f>
        <v>3742.5659999999998</v>
      </c>
      <c r="E17" s="174"/>
      <c r="F17" s="82" t="str">
        <f t="shared" si="1"/>
        <v/>
      </c>
      <c r="G17" s="83" t="str">
        <f t="shared" si="2"/>
        <v/>
      </c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ht="13.5" thickBot="1" x14ac:dyDescent="0.25">
      <c r="A18" s="64"/>
      <c r="B18" s="64"/>
      <c r="C18" s="64"/>
      <c r="D18" s="64"/>
      <c r="E18" s="174"/>
      <c r="F18" s="82" t="str">
        <f t="shared" si="1"/>
        <v/>
      </c>
      <c r="G18" s="83" t="str">
        <f t="shared" si="2"/>
        <v/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6.5" thickBot="1" x14ac:dyDescent="0.3">
      <c r="A19" s="91" t="s">
        <v>57</v>
      </c>
      <c r="B19" s="276" t="s">
        <v>17</v>
      </c>
      <c r="C19" s="277"/>
      <c r="D19" s="277"/>
      <c r="E19" s="174"/>
      <c r="F19" s="82" t="str">
        <f t="shared" si="1"/>
        <v/>
      </c>
      <c r="G19" s="83" t="str">
        <f t="shared" si="2"/>
        <v/>
      </c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3.5" thickBot="1" x14ac:dyDescent="0.25">
      <c r="A20" s="71" t="s">
        <v>8</v>
      </c>
      <c r="B20" s="275" t="s">
        <v>96</v>
      </c>
      <c r="C20" s="275"/>
      <c r="D20" s="275"/>
      <c r="E20" s="234"/>
      <c r="F20" s="235" t="str">
        <f t="shared" si="1"/>
        <v/>
      </c>
      <c r="G20" s="236" t="str">
        <f t="shared" si="2"/>
        <v/>
      </c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25.5" x14ac:dyDescent="0.2">
      <c r="A21" s="72" t="s">
        <v>2</v>
      </c>
      <c r="B21" s="73" t="s">
        <v>73</v>
      </c>
      <c r="C21" s="73" t="s">
        <v>3</v>
      </c>
      <c r="D21" s="74" t="s">
        <v>4</v>
      </c>
      <c r="E21" s="92"/>
      <c r="F21" s="237" t="s">
        <v>14</v>
      </c>
      <c r="G21" s="238">
        <f>SUM(G8:G20)</f>
        <v>0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A22" s="66">
        <v>9</v>
      </c>
      <c r="B22" s="76" t="s">
        <v>5</v>
      </c>
      <c r="C22" s="77">
        <f>C7</f>
        <v>41.03</v>
      </c>
      <c r="D22" s="78">
        <f t="shared" ref="D22:D31" si="3">(A22*C22)</f>
        <v>369.27</v>
      </c>
      <c r="E22" s="92"/>
      <c r="F22" s="239" t="s">
        <v>15</v>
      </c>
      <c r="G22" s="84">
        <f>(G21*0.16)</f>
        <v>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3.5" thickBot="1" x14ac:dyDescent="0.25">
      <c r="A23" s="66">
        <v>1</v>
      </c>
      <c r="B23" s="76" t="s">
        <v>6</v>
      </c>
      <c r="C23" s="77">
        <f>C8</f>
        <v>211.1</v>
      </c>
      <c r="D23" s="78">
        <f t="shared" si="3"/>
        <v>211.1</v>
      </c>
      <c r="E23" s="93"/>
      <c r="F23" s="240" t="s">
        <v>16</v>
      </c>
      <c r="G23" s="94">
        <f>SUM(G21:G22)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x14ac:dyDescent="0.2">
      <c r="A24" s="66">
        <v>1</v>
      </c>
      <c r="B24" s="76" t="s">
        <v>9</v>
      </c>
      <c r="C24" s="77">
        <f>C9</f>
        <v>741.73</v>
      </c>
      <c r="D24" s="78">
        <f t="shared" si="3"/>
        <v>741.73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x14ac:dyDescent="0.2">
      <c r="A25" s="66">
        <v>1</v>
      </c>
      <c r="B25" s="76" t="s">
        <v>10</v>
      </c>
      <c r="C25" s="77">
        <f>C10</f>
        <v>336.28</v>
      </c>
      <c r="D25" s="78">
        <f t="shared" si="3"/>
        <v>336.28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66">
        <v>1</v>
      </c>
      <c r="B26" s="76" t="s">
        <v>18</v>
      </c>
      <c r="C26" s="77">
        <v>353.75</v>
      </c>
      <c r="D26" s="78">
        <f t="shared" si="3"/>
        <v>353.75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x14ac:dyDescent="0.2">
      <c r="A27" s="66">
        <v>3</v>
      </c>
      <c r="B27" s="76" t="s">
        <v>77</v>
      </c>
      <c r="C27" s="77">
        <v>325.22000000000003</v>
      </c>
      <c r="D27" s="78">
        <f t="shared" si="3"/>
        <v>975.66000000000008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x14ac:dyDescent="0.2">
      <c r="A28" s="66">
        <v>3</v>
      </c>
      <c r="B28" s="76" t="s">
        <v>19</v>
      </c>
      <c r="C28" s="77">
        <v>46.48</v>
      </c>
      <c r="D28" s="78">
        <f t="shared" si="3"/>
        <v>139.44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x14ac:dyDescent="0.2">
      <c r="A29" s="66">
        <v>1</v>
      </c>
      <c r="B29" s="76" t="s">
        <v>11</v>
      </c>
      <c r="C29" s="77">
        <v>14.22</v>
      </c>
      <c r="D29" s="78">
        <f t="shared" si="3"/>
        <v>14.22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x14ac:dyDescent="0.2">
      <c r="A30" s="66">
        <v>1</v>
      </c>
      <c r="B30" s="76" t="s">
        <v>12</v>
      </c>
      <c r="C30" s="77">
        <v>2000</v>
      </c>
      <c r="D30" s="78">
        <f t="shared" si="3"/>
        <v>2000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3.5" thickBot="1" x14ac:dyDescent="0.25">
      <c r="A31" s="67">
        <v>1</v>
      </c>
      <c r="B31" s="89" t="s">
        <v>13</v>
      </c>
      <c r="C31" s="165">
        <v>200</v>
      </c>
      <c r="D31" s="90">
        <f t="shared" si="3"/>
        <v>200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x14ac:dyDescent="0.2">
      <c r="A32" s="85"/>
      <c r="B32" s="86"/>
      <c r="C32" s="167" t="s">
        <v>14</v>
      </c>
      <c r="D32" s="196">
        <f>SUM(D22:D31)</f>
        <v>5341.45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x14ac:dyDescent="0.2">
      <c r="A33" s="85"/>
      <c r="B33" s="86"/>
      <c r="C33" s="66" t="s">
        <v>15</v>
      </c>
      <c r="D33" s="78">
        <f>(D32*0.16)</f>
        <v>854.63199999999995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13.5" thickBot="1" x14ac:dyDescent="0.25">
      <c r="A34" s="87"/>
      <c r="B34" s="88"/>
      <c r="C34" s="67" t="s">
        <v>16</v>
      </c>
      <c r="D34" s="90">
        <f>SUM(D32:D33)</f>
        <v>6196.0819999999994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3.5" thickBot="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24" thickBot="1" x14ac:dyDescent="0.25">
      <c r="A36" s="64"/>
      <c r="B36" s="286" t="s">
        <v>22</v>
      </c>
      <c r="C36" s="287"/>
      <c r="D36" s="288"/>
      <c r="E36" s="95"/>
      <c r="F36" s="64"/>
      <c r="G36" s="294"/>
      <c r="H36" s="295"/>
      <c r="I36" s="64"/>
      <c r="J36" s="64"/>
      <c r="K36" s="64"/>
      <c r="L36" s="64"/>
      <c r="M36" s="64"/>
      <c r="N36" s="64"/>
      <c r="O36" s="64"/>
      <c r="P36" s="64"/>
      <c r="Q36" s="64"/>
    </row>
    <row r="37" spans="1:17" ht="15.75" thickBot="1" x14ac:dyDescent="0.3">
      <c r="A37" s="198" t="s">
        <v>94</v>
      </c>
      <c r="B37" s="96" t="s">
        <v>70</v>
      </c>
      <c r="C37" s="143">
        <v>136.04</v>
      </c>
      <c r="D37" s="323"/>
      <c r="E37" s="64"/>
      <c r="F37" s="298"/>
      <c r="G37" s="299"/>
      <c r="H37" s="299"/>
      <c r="I37" s="300"/>
      <c r="J37" s="64"/>
      <c r="K37" s="64"/>
      <c r="L37" s="64"/>
      <c r="M37" s="64"/>
      <c r="N37" s="64"/>
      <c r="O37" s="64"/>
      <c r="P37" s="64"/>
      <c r="Q37" s="64"/>
    </row>
    <row r="38" spans="1:17" ht="15.75" thickBot="1" x14ac:dyDescent="0.3">
      <c r="A38" s="202" t="s">
        <v>58</v>
      </c>
      <c r="B38" s="99" t="s">
        <v>53</v>
      </c>
      <c r="C38" s="147">
        <v>800</v>
      </c>
      <c r="D38" s="324"/>
      <c r="E38" s="64"/>
      <c r="F38" s="101"/>
      <c r="G38" s="102"/>
      <c r="H38" s="102"/>
      <c r="I38" s="103"/>
      <c r="J38" s="64"/>
      <c r="K38" s="64"/>
      <c r="L38" s="64"/>
      <c r="M38" s="64"/>
      <c r="N38" s="64"/>
      <c r="O38" s="64"/>
      <c r="P38" s="64"/>
      <c r="Q38" s="64"/>
    </row>
    <row r="39" spans="1:17" ht="13.5" thickBot="1" x14ac:dyDescent="0.25">
      <c r="A39" s="64"/>
      <c r="B39" s="104" t="s">
        <v>89</v>
      </c>
      <c r="C39" s="284" t="s">
        <v>91</v>
      </c>
      <c r="D39" s="285"/>
      <c r="E39" s="64"/>
      <c r="F39" s="301"/>
      <c r="G39" s="302"/>
      <c r="H39" s="302"/>
      <c r="I39" s="303"/>
      <c r="J39" s="64"/>
      <c r="K39" s="64"/>
      <c r="L39" s="64"/>
      <c r="M39" s="64"/>
      <c r="N39" s="64"/>
      <c r="O39" s="64"/>
      <c r="P39" s="64"/>
      <c r="Q39" s="64"/>
    </row>
    <row r="40" spans="1:17" x14ac:dyDescent="0.2">
      <c r="A40" s="64"/>
      <c r="B40" s="115"/>
      <c r="C40" s="115"/>
      <c r="D40" s="115"/>
      <c r="E40" s="64"/>
      <c r="F40" s="307"/>
      <c r="G40" s="308"/>
      <c r="H40" s="308"/>
      <c r="I40" s="309"/>
      <c r="J40" s="64"/>
      <c r="K40" s="64"/>
      <c r="L40" s="64"/>
      <c r="M40" s="64"/>
      <c r="N40" s="64"/>
      <c r="O40" s="64"/>
      <c r="P40" s="64"/>
      <c r="Q40" s="64"/>
    </row>
    <row r="41" spans="1:17" ht="13.5" thickBot="1" x14ac:dyDescent="0.25">
      <c r="A41" s="64"/>
      <c r="B41" s="64"/>
      <c r="C41" s="64"/>
      <c r="D41" s="64"/>
      <c r="E41" s="64"/>
      <c r="F41" s="310"/>
      <c r="G41" s="311"/>
      <c r="H41" s="311"/>
      <c r="I41" s="312"/>
      <c r="J41" s="64"/>
      <c r="K41" s="64"/>
      <c r="L41" s="64"/>
      <c r="M41" s="64"/>
      <c r="N41" s="64"/>
      <c r="O41" s="64"/>
      <c r="P41" s="64"/>
      <c r="Q41" s="64"/>
    </row>
    <row r="42" spans="1:17" ht="15" x14ac:dyDescent="0.25">
      <c r="A42" s="64"/>
      <c r="B42" s="107" t="s">
        <v>80</v>
      </c>
      <c r="C42" s="108" t="s">
        <v>59</v>
      </c>
      <c r="D42" s="336" t="s">
        <v>78</v>
      </c>
      <c r="E42" s="337"/>
      <c r="F42" s="105"/>
      <c r="G42" s="307"/>
      <c r="H42" s="309"/>
      <c r="I42" s="106"/>
      <c r="J42" s="64"/>
      <c r="K42" s="64"/>
      <c r="L42" s="64"/>
      <c r="M42" s="64"/>
      <c r="N42" s="64"/>
      <c r="O42" s="64"/>
      <c r="P42" s="64"/>
      <c r="Q42" s="64"/>
    </row>
    <row r="43" spans="1:17" ht="25.5" x14ac:dyDescent="0.2">
      <c r="A43" s="64"/>
      <c r="B43" s="109" t="s">
        <v>23</v>
      </c>
      <c r="C43" s="110" t="s">
        <v>2</v>
      </c>
      <c r="D43" s="110" t="s">
        <v>3</v>
      </c>
      <c r="E43" s="111" t="s">
        <v>4</v>
      </c>
      <c r="F43" s="112"/>
      <c r="G43" s="296"/>
      <c r="H43" s="296"/>
      <c r="I43" s="113"/>
      <c r="J43" s="64"/>
      <c r="K43" s="64"/>
      <c r="L43" s="64"/>
      <c r="M43" s="64"/>
      <c r="N43" s="64"/>
      <c r="O43" s="64"/>
      <c r="P43" s="64"/>
      <c r="Q43" s="64"/>
    </row>
    <row r="44" spans="1:17" x14ac:dyDescent="0.2">
      <c r="A44" s="64"/>
      <c r="B44" s="114" t="s">
        <v>79</v>
      </c>
      <c r="C44" s="76">
        <v>2</v>
      </c>
      <c r="D44" s="77">
        <v>199.69</v>
      </c>
      <c r="E44" s="78">
        <f>(C44*D44)</f>
        <v>399.38</v>
      </c>
      <c r="F44" s="112"/>
      <c r="G44" s="296"/>
      <c r="H44" s="296"/>
      <c r="I44" s="113"/>
      <c r="J44" s="64"/>
      <c r="K44" s="64"/>
      <c r="L44" s="64"/>
      <c r="M44" s="64"/>
      <c r="N44" s="64"/>
      <c r="O44" s="64"/>
      <c r="P44" s="64"/>
      <c r="Q44" s="64"/>
    </row>
    <row r="45" spans="1:17" x14ac:dyDescent="0.2">
      <c r="A45" s="64"/>
      <c r="B45" s="66" t="s">
        <v>78</v>
      </c>
      <c r="C45" s="76">
        <v>1</v>
      </c>
      <c r="D45" s="77">
        <v>600</v>
      </c>
      <c r="E45" s="78">
        <f>(C45*D45)</f>
        <v>600</v>
      </c>
      <c r="F45" s="112"/>
      <c r="G45" s="296"/>
      <c r="H45" s="296"/>
      <c r="I45" s="113"/>
      <c r="J45" s="64"/>
      <c r="K45" s="64"/>
      <c r="L45" s="64"/>
      <c r="M45" s="64"/>
      <c r="N45" s="64"/>
      <c r="O45" s="64"/>
      <c r="P45" s="64"/>
      <c r="Q45" s="64"/>
    </row>
    <row r="46" spans="1:17" x14ac:dyDescent="0.2">
      <c r="A46" s="64"/>
      <c r="B46" s="144"/>
      <c r="C46" s="92"/>
      <c r="D46" s="76" t="s">
        <v>14</v>
      </c>
      <c r="E46" s="78">
        <f>SUM(E44:E45)</f>
        <v>999.38</v>
      </c>
      <c r="F46" s="112"/>
      <c r="G46" s="296"/>
      <c r="H46" s="296"/>
      <c r="I46" s="113"/>
      <c r="J46" s="64"/>
      <c r="K46" s="64"/>
      <c r="L46" s="64"/>
      <c r="M46" s="64"/>
      <c r="N46" s="64"/>
      <c r="O46" s="64"/>
      <c r="P46" s="64"/>
      <c r="Q46" s="64"/>
    </row>
    <row r="47" spans="1:17" x14ac:dyDescent="0.2">
      <c r="A47" s="64"/>
      <c r="B47" s="144"/>
      <c r="C47" s="92"/>
      <c r="D47" s="76" t="s">
        <v>15</v>
      </c>
      <c r="E47" s="78">
        <f>(E46*0.16)</f>
        <v>159.9008</v>
      </c>
      <c r="F47" s="112"/>
      <c r="G47" s="296"/>
      <c r="H47" s="296"/>
      <c r="I47" s="113"/>
      <c r="J47" s="64"/>
      <c r="K47" s="64"/>
      <c r="L47" s="64"/>
      <c r="M47" s="64"/>
      <c r="N47" s="64"/>
      <c r="O47" s="64"/>
      <c r="P47" s="64"/>
      <c r="Q47" s="64"/>
    </row>
    <row r="48" spans="1:17" ht="13.5" thickBot="1" x14ac:dyDescent="0.25">
      <c r="A48" s="64"/>
      <c r="B48" s="145"/>
      <c r="C48" s="93"/>
      <c r="D48" s="89" t="s">
        <v>16</v>
      </c>
      <c r="E48" s="90">
        <f>SUM(E46:E47)</f>
        <v>1159.2808</v>
      </c>
      <c r="F48" s="112"/>
      <c r="G48" s="296"/>
      <c r="H48" s="296"/>
      <c r="I48" s="113"/>
      <c r="J48" s="64"/>
      <c r="K48" s="64"/>
      <c r="L48" s="64"/>
      <c r="M48" s="64"/>
      <c r="N48" s="64"/>
      <c r="O48" s="64"/>
      <c r="P48" s="64"/>
      <c r="Q48" s="64"/>
    </row>
    <row r="49" spans="1:17" ht="13.5" thickBot="1" x14ac:dyDescent="0.25">
      <c r="A49" s="64"/>
      <c r="B49" s="64"/>
      <c r="C49" s="64"/>
      <c r="D49" s="115"/>
      <c r="E49" s="116"/>
      <c r="F49" s="113"/>
      <c r="G49" s="296"/>
      <c r="H49" s="296"/>
      <c r="I49" s="113"/>
      <c r="J49" s="64"/>
      <c r="K49" s="64"/>
      <c r="L49" s="64"/>
      <c r="M49" s="64"/>
      <c r="N49" s="64"/>
      <c r="O49" s="64"/>
      <c r="P49" s="64"/>
      <c r="Q49" s="64"/>
    </row>
    <row r="50" spans="1:17" ht="15" x14ac:dyDescent="0.25">
      <c r="A50" s="64"/>
      <c r="B50" s="107" t="s">
        <v>80</v>
      </c>
      <c r="C50" s="108" t="s">
        <v>60</v>
      </c>
      <c r="D50" s="336" t="s">
        <v>54</v>
      </c>
      <c r="E50" s="337"/>
      <c r="F50" s="64"/>
      <c r="G50" s="64"/>
      <c r="H50" s="117"/>
      <c r="I50" s="64"/>
      <c r="J50" s="64"/>
      <c r="K50" s="64"/>
      <c r="L50" s="64"/>
      <c r="M50" s="64"/>
      <c r="N50" s="64"/>
      <c r="O50" s="64"/>
      <c r="P50" s="64"/>
      <c r="Q50" s="64"/>
    </row>
    <row r="51" spans="1:17" ht="25.5" x14ac:dyDescent="0.2">
      <c r="A51" s="64"/>
      <c r="B51" s="109" t="s">
        <v>23</v>
      </c>
      <c r="C51" s="110" t="s">
        <v>2</v>
      </c>
      <c r="D51" s="110" t="s">
        <v>3</v>
      </c>
      <c r="E51" s="111" t="s">
        <v>4</v>
      </c>
      <c r="F51" s="64"/>
      <c r="G51" s="64"/>
      <c r="H51" s="113"/>
      <c r="I51" s="118"/>
      <c r="J51" s="64"/>
      <c r="K51" s="64"/>
      <c r="L51" s="64"/>
      <c r="M51" s="64"/>
      <c r="N51" s="64"/>
      <c r="O51" s="64"/>
      <c r="P51" s="64"/>
      <c r="Q51" s="64"/>
    </row>
    <row r="52" spans="1:17" x14ac:dyDescent="0.2">
      <c r="A52" s="64"/>
      <c r="B52" s="114" t="s">
        <v>55</v>
      </c>
      <c r="C52" s="76">
        <v>1</v>
      </c>
      <c r="D52" s="77">
        <v>340.22</v>
      </c>
      <c r="E52" s="78">
        <f>(C52*D52)</f>
        <v>340.22</v>
      </c>
      <c r="F52" s="64"/>
      <c r="G52" s="64"/>
      <c r="H52" s="113"/>
      <c r="I52" s="118"/>
      <c r="J52" s="64"/>
      <c r="K52" s="64"/>
      <c r="L52" s="64"/>
      <c r="M52" s="64"/>
      <c r="N52" s="64"/>
      <c r="O52" s="64"/>
      <c r="P52" s="64"/>
      <c r="Q52" s="64"/>
    </row>
    <row r="53" spans="1:17" x14ac:dyDescent="0.2">
      <c r="A53" s="64"/>
      <c r="B53" s="66" t="s">
        <v>54</v>
      </c>
      <c r="C53" s="76">
        <v>1</v>
      </c>
      <c r="D53" s="77">
        <v>800</v>
      </c>
      <c r="E53" s="78">
        <f>(C53*D53)</f>
        <v>800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x14ac:dyDescent="0.2">
      <c r="A54" s="64"/>
      <c r="B54" s="144"/>
      <c r="C54" s="92"/>
      <c r="D54" s="76" t="s">
        <v>14</v>
      </c>
      <c r="E54" s="78">
        <f>SUM(E52:E53)</f>
        <v>1140.22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x14ac:dyDescent="0.2">
      <c r="A55" s="64"/>
      <c r="B55" s="144"/>
      <c r="C55" s="92"/>
      <c r="D55" s="76" t="s">
        <v>15</v>
      </c>
      <c r="E55" s="78">
        <f>(E54*0.16)</f>
        <v>182.43520000000001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13.5" thickBot="1" x14ac:dyDescent="0.25">
      <c r="A56" s="64"/>
      <c r="B56" s="145"/>
      <c r="C56" s="93"/>
      <c r="D56" s="89" t="s">
        <v>16</v>
      </c>
      <c r="E56" s="90">
        <f>SUM(E54:E55)</f>
        <v>1322.6552000000001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ht="13.5" thickBot="1" x14ac:dyDescent="0.25">
      <c r="A57" s="64"/>
      <c r="B57" s="64"/>
      <c r="C57" s="64"/>
      <c r="D57" s="115"/>
      <c r="E57" s="116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18.75" thickBot="1" x14ac:dyDescent="0.3">
      <c r="A58" s="64"/>
      <c r="B58" s="244" t="s">
        <v>37</v>
      </c>
      <c r="C58" s="271"/>
      <c r="D58" s="271"/>
      <c r="E58" s="245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17" ht="15" x14ac:dyDescent="0.25">
      <c r="A59" s="98" t="s">
        <v>99</v>
      </c>
      <c r="B59" s="149" t="s">
        <v>100</v>
      </c>
      <c r="C59" s="119" t="s">
        <v>25</v>
      </c>
      <c r="D59" s="151">
        <v>600</v>
      </c>
      <c r="E59" s="333" t="s">
        <v>81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15.75" thickBot="1" x14ac:dyDescent="0.3">
      <c r="A60" s="98" t="s">
        <v>101</v>
      </c>
      <c r="B60" s="149" t="s">
        <v>102</v>
      </c>
      <c r="C60" s="146" t="s">
        <v>25</v>
      </c>
      <c r="D60" s="178">
        <v>650</v>
      </c>
      <c r="E60" s="27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17" ht="15.75" thickBot="1" x14ac:dyDescent="0.3">
      <c r="A61" s="98" t="s">
        <v>103</v>
      </c>
      <c r="B61" s="149" t="s">
        <v>104</v>
      </c>
      <c r="C61" s="89" t="s">
        <v>25</v>
      </c>
      <c r="D61" s="178">
        <v>400</v>
      </c>
      <c r="E61" s="18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13.5" thickBot="1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18" x14ac:dyDescent="0.25">
      <c r="A63" s="64"/>
      <c r="B63" s="121" t="s">
        <v>80</v>
      </c>
      <c r="C63" s="108" t="s">
        <v>61</v>
      </c>
      <c r="D63" s="329" t="s">
        <v>82</v>
      </c>
      <c r="E63" s="330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7" ht="25.5" x14ac:dyDescent="0.2">
      <c r="A64" s="64"/>
      <c r="B64" s="122" t="s">
        <v>24</v>
      </c>
      <c r="C64" s="110" t="s">
        <v>2</v>
      </c>
      <c r="D64" s="110" t="s">
        <v>3</v>
      </c>
      <c r="E64" s="111" t="s">
        <v>4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x14ac:dyDescent="0.2">
      <c r="A65" s="64"/>
      <c r="B65" s="66" t="s">
        <v>83</v>
      </c>
      <c r="C65" s="76">
        <v>1</v>
      </c>
      <c r="D65" s="77">
        <v>1200</v>
      </c>
      <c r="E65" s="78">
        <f>(C65*D65)</f>
        <v>1200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x14ac:dyDescent="0.2">
      <c r="A66" s="64"/>
      <c r="B66" s="66" t="s">
        <v>26</v>
      </c>
      <c r="C66" s="76">
        <v>1</v>
      </c>
      <c r="D66" s="77">
        <v>171.17</v>
      </c>
      <c r="E66" s="78">
        <f>(C66*D66)</f>
        <v>171.17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x14ac:dyDescent="0.2">
      <c r="A67" s="64"/>
      <c r="B67" s="66" t="s">
        <v>6</v>
      </c>
      <c r="C67" s="76">
        <v>1</v>
      </c>
      <c r="D67" s="77">
        <v>182.58</v>
      </c>
      <c r="E67" s="78">
        <f>(C67*D67)</f>
        <v>182.58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7" x14ac:dyDescent="0.2">
      <c r="A68" s="64"/>
      <c r="B68" s="66" t="s">
        <v>84</v>
      </c>
      <c r="C68" s="76">
        <v>8</v>
      </c>
      <c r="D68" s="77">
        <v>162.1</v>
      </c>
      <c r="E68" s="78">
        <f>(C68*D68)</f>
        <v>1296.8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x14ac:dyDescent="0.2">
      <c r="A69" s="64"/>
      <c r="B69" s="85"/>
      <c r="C69" s="86"/>
      <c r="D69" s="76" t="s">
        <v>14</v>
      </c>
      <c r="E69" s="78">
        <f>SUM(E65:E68)</f>
        <v>2850.55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x14ac:dyDescent="0.2">
      <c r="A70" s="64"/>
      <c r="B70" s="85"/>
      <c r="C70" s="86"/>
      <c r="D70" s="76" t="s">
        <v>15</v>
      </c>
      <c r="E70" s="78">
        <f>(E69*0.16)</f>
        <v>456.08800000000002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13.5" thickBot="1" x14ac:dyDescent="0.25">
      <c r="A71" s="64"/>
      <c r="B71" s="87"/>
      <c r="C71" s="88"/>
      <c r="D71" s="89" t="s">
        <v>16</v>
      </c>
      <c r="E71" s="90">
        <f>SUM(E69:E70)</f>
        <v>3306.6380000000004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13.5" thickBot="1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18" x14ac:dyDescent="0.2">
      <c r="A73" s="64"/>
      <c r="B73" s="121" t="s">
        <v>80</v>
      </c>
      <c r="C73" s="123" t="s">
        <v>62</v>
      </c>
      <c r="D73" s="329" t="s">
        <v>86</v>
      </c>
      <c r="E73" s="330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26.25" thickBot="1" x14ac:dyDescent="0.25">
      <c r="A74" s="64"/>
      <c r="B74" s="124" t="s">
        <v>30</v>
      </c>
      <c r="C74" s="125" t="s">
        <v>87</v>
      </c>
      <c r="D74" s="126">
        <v>120</v>
      </c>
      <c r="E74" s="120" t="s">
        <v>90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ht="18" customHeight="1" thickBot="1" x14ac:dyDescent="0.3">
      <c r="A75" s="64"/>
      <c r="B75" s="127"/>
      <c r="C75" s="128"/>
      <c r="D75" s="129"/>
      <c r="E75" s="128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ht="18" customHeight="1" x14ac:dyDescent="0.25">
      <c r="A76" s="64"/>
      <c r="B76" s="130" t="s">
        <v>80</v>
      </c>
      <c r="C76" s="108" t="s">
        <v>63</v>
      </c>
      <c r="D76" s="331" t="s">
        <v>35</v>
      </c>
      <c r="E76" s="332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ht="25.5" x14ac:dyDescent="0.2">
      <c r="A77" s="64"/>
      <c r="B77" s="122" t="s">
        <v>24</v>
      </c>
      <c r="C77" s="110" t="s">
        <v>2</v>
      </c>
      <c r="D77" s="110" t="s">
        <v>3</v>
      </c>
      <c r="E77" s="111" t="s">
        <v>4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x14ac:dyDescent="0.2">
      <c r="A78" s="64"/>
      <c r="B78" s="66" t="s">
        <v>33</v>
      </c>
      <c r="C78" s="76">
        <v>1</v>
      </c>
      <c r="D78" s="77">
        <v>2000</v>
      </c>
      <c r="E78" s="78">
        <f>(C78*D78)</f>
        <v>2000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x14ac:dyDescent="0.2">
      <c r="A79" s="64"/>
      <c r="B79" s="66" t="s">
        <v>27</v>
      </c>
      <c r="C79" s="76">
        <v>1</v>
      </c>
      <c r="D79" s="77">
        <v>1480</v>
      </c>
      <c r="E79" s="78">
        <f>(C79*D79)</f>
        <v>1480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x14ac:dyDescent="0.2">
      <c r="A80" s="64"/>
      <c r="B80" s="66" t="s">
        <v>32</v>
      </c>
      <c r="C80" s="76">
        <v>1</v>
      </c>
      <c r="D80" s="77">
        <v>1415</v>
      </c>
      <c r="E80" s="78">
        <f>(C80*D80)</f>
        <v>1415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x14ac:dyDescent="0.2">
      <c r="A81" s="64"/>
      <c r="B81" s="66" t="s">
        <v>28</v>
      </c>
      <c r="C81" s="76">
        <v>4</v>
      </c>
      <c r="D81" s="77">
        <v>1089.28</v>
      </c>
      <c r="E81" s="78">
        <f>(C81*D81)</f>
        <v>4357.12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x14ac:dyDescent="0.2">
      <c r="A82" s="64"/>
      <c r="B82" s="66" t="s">
        <v>29</v>
      </c>
      <c r="C82" s="76">
        <v>4</v>
      </c>
      <c r="D82" s="77">
        <v>94.71</v>
      </c>
      <c r="E82" s="78">
        <f>(C82*D82)</f>
        <v>378.84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x14ac:dyDescent="0.2">
      <c r="A83" s="64"/>
      <c r="B83" s="85"/>
      <c r="C83" s="86"/>
      <c r="D83" s="76" t="s">
        <v>14</v>
      </c>
      <c r="E83" s="78">
        <f>SUM(E78:E82)</f>
        <v>9630.9599999999991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x14ac:dyDescent="0.2">
      <c r="A84" s="64"/>
      <c r="B84" s="85"/>
      <c r="C84" s="86"/>
      <c r="D84" s="76" t="s">
        <v>15</v>
      </c>
      <c r="E84" s="78">
        <f>(E83*0.16)</f>
        <v>1540.9535999999998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3.5" thickBot="1" x14ac:dyDescent="0.25">
      <c r="A85" s="64"/>
      <c r="B85" s="87"/>
      <c r="C85" s="88"/>
      <c r="D85" s="89" t="s">
        <v>16</v>
      </c>
      <c r="E85" s="90">
        <f>SUM(E83:E84)</f>
        <v>11171.9136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13.5" thickBot="1" x14ac:dyDescent="0.25">
      <c r="A86" s="64"/>
      <c r="B86" s="64"/>
      <c r="C86" s="64"/>
      <c r="D86" s="115"/>
      <c r="E86" s="116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18" x14ac:dyDescent="0.25">
      <c r="A87" s="64"/>
      <c r="B87" s="130" t="s">
        <v>80</v>
      </c>
      <c r="C87" s="108" t="s">
        <v>71</v>
      </c>
      <c r="D87" s="325" t="s">
        <v>36</v>
      </c>
      <c r="E87" s="326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ht="25.5" x14ac:dyDescent="0.2">
      <c r="A88" s="64"/>
      <c r="B88" s="122" t="s">
        <v>24</v>
      </c>
      <c r="C88" s="110" t="s">
        <v>2</v>
      </c>
      <c r="D88" s="110" t="s">
        <v>3</v>
      </c>
      <c r="E88" s="111" t="s">
        <v>4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1:17" x14ac:dyDescent="0.2">
      <c r="A89" s="64"/>
      <c r="B89" s="66" t="s">
        <v>34</v>
      </c>
      <c r="C89" s="76">
        <v>1</v>
      </c>
      <c r="D89" s="77">
        <v>800</v>
      </c>
      <c r="E89" s="78">
        <f>(C89*D89)</f>
        <v>800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17" x14ac:dyDescent="0.2">
      <c r="A90" s="64"/>
      <c r="B90" s="66" t="s">
        <v>27</v>
      </c>
      <c r="C90" s="76">
        <v>1</v>
      </c>
      <c r="D90" s="77">
        <v>1480</v>
      </c>
      <c r="E90" s="78">
        <f>(C90*D90)</f>
        <v>1480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1:17" x14ac:dyDescent="0.2">
      <c r="A91" s="64"/>
      <c r="B91" s="66" t="s">
        <v>32</v>
      </c>
      <c r="C91" s="76">
        <v>1</v>
      </c>
      <c r="D91" s="77">
        <v>1415</v>
      </c>
      <c r="E91" s="78">
        <f>(C91*D91)</f>
        <v>1415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x14ac:dyDescent="0.2">
      <c r="A92" s="64"/>
      <c r="B92" s="66" t="s">
        <v>29</v>
      </c>
      <c r="C92" s="76">
        <v>4</v>
      </c>
      <c r="D92" s="77">
        <v>94.71</v>
      </c>
      <c r="E92" s="78">
        <f>(C92*D92)</f>
        <v>378.84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1:17" x14ac:dyDescent="0.2">
      <c r="A93" s="64"/>
      <c r="B93" s="85"/>
      <c r="C93" s="86"/>
      <c r="D93" s="76" t="s">
        <v>14</v>
      </c>
      <c r="E93" s="78">
        <f>SUM(E89:E92)</f>
        <v>4073.84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1:17" x14ac:dyDescent="0.2">
      <c r="A94" s="64"/>
      <c r="B94" s="85"/>
      <c r="C94" s="86"/>
      <c r="D94" s="76" t="s">
        <v>15</v>
      </c>
      <c r="E94" s="78">
        <f>(E93*0.16)</f>
        <v>651.81440000000009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</row>
    <row r="95" spans="1:17" ht="13.5" thickBot="1" x14ac:dyDescent="0.25">
      <c r="A95" s="64"/>
      <c r="B95" s="87"/>
      <c r="C95" s="88"/>
      <c r="D95" s="89" t="s">
        <v>16</v>
      </c>
      <c r="E95" s="90">
        <f>SUM(E93:E94)</f>
        <v>4725.6544000000004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1:17" ht="13.5" thickBot="1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  <row r="97" spans="1:17" ht="18" x14ac:dyDescent="0.25">
      <c r="A97" s="64"/>
      <c r="B97" s="121" t="s">
        <v>80</v>
      </c>
      <c r="C97" s="108" t="s">
        <v>64</v>
      </c>
      <c r="D97" s="327" t="s">
        <v>31</v>
      </c>
      <c r="E97" s="328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1:17" ht="25.5" x14ac:dyDescent="0.2">
      <c r="A98" s="64"/>
      <c r="B98" s="122" t="s">
        <v>24</v>
      </c>
      <c r="C98" s="110" t="s">
        <v>2</v>
      </c>
      <c r="D98" s="110" t="s">
        <v>3</v>
      </c>
      <c r="E98" s="111" t="s">
        <v>4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</row>
    <row r="99" spans="1:17" x14ac:dyDescent="0.2">
      <c r="A99" s="64"/>
      <c r="B99" s="66" t="s">
        <v>20</v>
      </c>
      <c r="C99" s="76">
        <v>1</v>
      </c>
      <c r="D99" s="77">
        <v>627.62</v>
      </c>
      <c r="E99" s="78">
        <f>(C99*D99)</f>
        <v>627.62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spans="1:17" x14ac:dyDescent="0.2">
      <c r="A100" s="64"/>
      <c r="B100" s="66" t="s">
        <v>21</v>
      </c>
      <c r="C100" s="76">
        <v>1</v>
      </c>
      <c r="D100" s="77">
        <v>323.49</v>
      </c>
      <c r="E100" s="78">
        <f>(C100*D100)</f>
        <v>323.49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x14ac:dyDescent="0.2">
      <c r="A101" s="64"/>
      <c r="B101" s="66" t="s">
        <v>31</v>
      </c>
      <c r="C101" s="76">
        <v>1</v>
      </c>
      <c r="D101" s="77">
        <v>600</v>
      </c>
      <c r="E101" s="78">
        <f>(C101*D101)</f>
        <v>600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1:17" x14ac:dyDescent="0.2">
      <c r="A102" s="64"/>
      <c r="B102" s="85"/>
      <c r="C102" s="86"/>
      <c r="D102" s="76" t="s">
        <v>14</v>
      </c>
      <c r="E102" s="78">
        <f>SUM(E99:E101)</f>
        <v>1551.1100000000001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7" x14ac:dyDescent="0.2">
      <c r="A103" s="64"/>
      <c r="B103" s="85"/>
      <c r="C103" s="86"/>
      <c r="D103" s="76" t="s">
        <v>15</v>
      </c>
      <c r="E103" s="78">
        <f>(E102*0.16)</f>
        <v>248.17760000000001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</row>
    <row r="104" spans="1:17" ht="13.5" thickBot="1" x14ac:dyDescent="0.25">
      <c r="A104" s="64"/>
      <c r="B104" s="87"/>
      <c r="C104" s="88"/>
      <c r="D104" s="89" t="s">
        <v>16</v>
      </c>
      <c r="E104" s="90">
        <f>SUM(E102:E103)</f>
        <v>1799.2876000000001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</row>
    <row r="105" spans="1:17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</row>
    <row r="106" spans="1:17" x14ac:dyDescent="0.2">
      <c r="A106" s="64"/>
      <c r="B106" s="64"/>
      <c r="C106" s="64" t="s">
        <v>75</v>
      </c>
      <c r="D106" s="64" t="s">
        <v>73</v>
      </c>
      <c r="E106" s="64" t="s">
        <v>67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17" x14ac:dyDescent="0.2">
      <c r="A107" s="64"/>
      <c r="B107" s="64"/>
      <c r="C107" s="64" t="s">
        <v>56</v>
      </c>
      <c r="D107" s="64" t="s">
        <v>69</v>
      </c>
      <c r="E107" s="141">
        <v>3226.35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</row>
    <row r="108" spans="1:17" x14ac:dyDescent="0.2">
      <c r="A108" s="64"/>
      <c r="B108" s="64"/>
      <c r="C108" s="64" t="s">
        <v>57</v>
      </c>
      <c r="D108" s="64" t="s">
        <v>17</v>
      </c>
      <c r="E108" s="141">
        <v>5341.45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</row>
    <row r="109" spans="1:17" x14ac:dyDescent="0.2">
      <c r="A109" s="64"/>
      <c r="B109" s="64"/>
      <c r="C109" s="64" t="s">
        <v>58</v>
      </c>
      <c r="D109" s="92" t="s">
        <v>53</v>
      </c>
      <c r="E109" s="64">
        <v>800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</row>
    <row r="110" spans="1:17" x14ac:dyDescent="0.2">
      <c r="A110" s="64"/>
      <c r="B110" s="64"/>
      <c r="C110" s="64" t="s">
        <v>59</v>
      </c>
      <c r="D110" s="92" t="s">
        <v>78</v>
      </c>
      <c r="E110" s="142">
        <v>999.38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</row>
    <row r="111" spans="1:17" x14ac:dyDescent="0.2">
      <c r="A111" s="64"/>
      <c r="B111" s="64"/>
      <c r="C111" s="64" t="s">
        <v>60</v>
      </c>
      <c r="D111" s="92" t="s">
        <v>54</v>
      </c>
      <c r="E111" s="141">
        <v>1140.22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ht="15" x14ac:dyDescent="0.25">
      <c r="A112" s="64"/>
      <c r="B112" s="64"/>
      <c r="C112" s="179" t="s">
        <v>99</v>
      </c>
      <c r="D112" s="180" t="s">
        <v>100</v>
      </c>
      <c r="E112" s="181">
        <v>600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x14ac:dyDescent="0.25">
      <c r="A113" s="64"/>
      <c r="B113" s="64"/>
      <c r="C113" s="179" t="s">
        <v>101</v>
      </c>
      <c r="D113" s="180" t="s">
        <v>102</v>
      </c>
      <c r="E113" s="182">
        <v>650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ht="15" x14ac:dyDescent="0.25">
      <c r="A114" s="64"/>
      <c r="B114" s="64"/>
      <c r="C114" s="179" t="s">
        <v>103</v>
      </c>
      <c r="D114" s="180" t="s">
        <v>104</v>
      </c>
      <c r="E114" s="182">
        <v>400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x14ac:dyDescent="0.2">
      <c r="A115" s="64"/>
      <c r="B115" s="64"/>
      <c r="C115" s="64" t="s">
        <v>61</v>
      </c>
      <c r="D115" s="92" t="s">
        <v>85</v>
      </c>
      <c r="E115" s="141">
        <v>2850.55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x14ac:dyDescent="0.2">
      <c r="A116" s="64"/>
      <c r="B116" s="64"/>
      <c r="C116" s="64" t="s">
        <v>62</v>
      </c>
      <c r="D116" s="92" t="s">
        <v>88</v>
      </c>
      <c r="E116" s="64">
        <v>120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x14ac:dyDescent="0.2">
      <c r="A117" s="64"/>
      <c r="B117" s="64"/>
      <c r="C117" s="64" t="s">
        <v>63</v>
      </c>
      <c r="D117" s="92" t="s">
        <v>35</v>
      </c>
      <c r="E117" s="64">
        <v>9630.9599999999991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x14ac:dyDescent="0.2">
      <c r="A118" s="64"/>
      <c r="B118" s="64"/>
      <c r="C118" s="64" t="s">
        <v>71</v>
      </c>
      <c r="D118" s="92" t="s">
        <v>36</v>
      </c>
      <c r="E118" s="64">
        <v>4073.84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</row>
    <row r="119" spans="1:17" ht="18" x14ac:dyDescent="0.25">
      <c r="A119" s="64"/>
      <c r="B119" s="64"/>
      <c r="C119" s="63" t="s">
        <v>64</v>
      </c>
      <c r="D119" s="92" t="s">
        <v>31</v>
      </c>
      <c r="E119" s="64">
        <v>1551.11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x14ac:dyDescent="0.2">
      <c r="A120" s="64"/>
      <c r="B120" s="64"/>
      <c r="C120" s="64" t="s">
        <v>94</v>
      </c>
      <c r="D120" s="64" t="s">
        <v>95</v>
      </c>
      <c r="E120" s="175">
        <f>C37</f>
        <v>136.04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</row>
    <row r="122" spans="1:17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</row>
    <row r="125" spans="1:17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</row>
    <row r="128" spans="1:17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</row>
    <row r="129" spans="1:17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</row>
    <row r="131" spans="1:17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</row>
    <row r="132" spans="1:17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</row>
    <row r="133" spans="1:17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</row>
    <row r="134" spans="1:17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</row>
    <row r="135" spans="1:17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</row>
    <row r="136" spans="1:17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</row>
    <row r="137" spans="1:17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</row>
    <row r="138" spans="1:17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1:17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</row>
    <row r="140" spans="1:17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1:17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1:17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</row>
    <row r="143" spans="1:17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</row>
    <row r="144" spans="1:17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17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</row>
    <row r="146" spans="1:17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</row>
    <row r="147" spans="1:17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</row>
    <row r="148" spans="1:17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</row>
    <row r="149" spans="1:17" x14ac:dyDescent="0.2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</row>
  </sheetData>
  <sheetProtection algorithmName="SHA-512" hashValue="3hv7T6QtZOAaW3VyuFxLqcwErsHoo84V1JB5RyTMXVhoRArzeI+IhK0S299cov2Mchfc4xUI9M8SPcJHbjWlMw==" saltValue="Ch0tmynG9ZY3YQHwXabRfQ==" spinCount="100000" sheet="1"/>
  <mergeCells count="34">
    <mergeCell ref="B20:D20"/>
    <mergeCell ref="D37:D38"/>
    <mergeCell ref="B36:D36"/>
    <mergeCell ref="G43:H43"/>
    <mergeCell ref="F37:I37"/>
    <mergeCell ref="F39:I39"/>
    <mergeCell ref="F40:I41"/>
    <mergeCell ref="G44:H44"/>
    <mergeCell ref="D42:E42"/>
    <mergeCell ref="D50:E50"/>
    <mergeCell ref="G45:H45"/>
    <mergeCell ref="G46:H46"/>
    <mergeCell ref="G47:H47"/>
    <mergeCell ref="G48:H48"/>
    <mergeCell ref="G49:H49"/>
    <mergeCell ref="G42:H42"/>
    <mergeCell ref="A1:B1"/>
    <mergeCell ref="A2:B2"/>
    <mergeCell ref="A3:B3"/>
    <mergeCell ref="G36:H36"/>
    <mergeCell ref="E1:G1"/>
    <mergeCell ref="E2:G2"/>
    <mergeCell ref="E3:G4"/>
    <mergeCell ref="E5:G6"/>
    <mergeCell ref="B5:D5"/>
    <mergeCell ref="B19:D19"/>
    <mergeCell ref="D87:E87"/>
    <mergeCell ref="D97:E97"/>
    <mergeCell ref="C39:D39"/>
    <mergeCell ref="D73:E73"/>
    <mergeCell ref="D76:E76"/>
    <mergeCell ref="B58:E58"/>
    <mergeCell ref="D63:E63"/>
    <mergeCell ref="E59:E60"/>
  </mergeCells>
  <phoneticPr fontId="2" type="noConversion"/>
  <dataValidations count="1">
    <dataValidation type="list" allowBlank="1" showInputMessage="1" showErrorMessage="1" sqref="E8:E20">
      <formula1>$C$107:$C$122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workbookViewId="0">
      <selection sqref="A1:B1"/>
    </sheetView>
  </sheetViews>
  <sheetFormatPr baseColWidth="10" defaultRowHeight="12.75" x14ac:dyDescent="0.2"/>
  <cols>
    <col min="1" max="1" width="6.42578125" style="132" customWidth="1"/>
    <col min="2" max="2" width="40.85546875" style="132" customWidth="1"/>
    <col min="3" max="3" width="15.7109375" style="132" customWidth="1"/>
    <col min="4" max="4" width="13.42578125" style="132" customWidth="1"/>
    <col min="5" max="5" width="17.85546875" style="132" customWidth="1"/>
    <col min="6" max="6" width="34" style="132" customWidth="1"/>
    <col min="7" max="16384" width="11.42578125" style="132"/>
  </cols>
  <sheetData>
    <row r="1" spans="1:17" ht="24" customHeight="1" thickBot="1" x14ac:dyDescent="0.3">
      <c r="A1" s="244" t="s">
        <v>0</v>
      </c>
      <c r="B1" s="245"/>
      <c r="C1" s="63"/>
      <c r="D1" s="63"/>
      <c r="E1" s="250" t="s">
        <v>65</v>
      </c>
      <c r="F1" s="251"/>
      <c r="G1" s="252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3.5" thickBot="1" x14ac:dyDescent="0.25">
      <c r="A2" s="314" t="s">
        <v>42</v>
      </c>
      <c r="B2" s="315"/>
      <c r="C2" s="64"/>
      <c r="D2" s="64"/>
      <c r="E2" s="253" t="s">
        <v>66</v>
      </c>
      <c r="F2" s="254"/>
      <c r="G2" s="255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3.5" customHeight="1" thickBot="1" x14ac:dyDescent="0.25">
      <c r="A3" s="248" t="s">
        <v>44</v>
      </c>
      <c r="B3" s="249"/>
      <c r="C3" s="64"/>
      <c r="D3" s="64"/>
      <c r="E3" s="256" t="s">
        <v>74</v>
      </c>
      <c r="F3" s="257"/>
      <c r="G3" s="258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6.5" thickBot="1" x14ac:dyDescent="0.3">
      <c r="A4" s="134" t="s">
        <v>56</v>
      </c>
      <c r="B4" s="69" t="s">
        <v>7</v>
      </c>
      <c r="C4" s="70"/>
      <c r="D4" s="70"/>
      <c r="E4" s="259"/>
      <c r="F4" s="260"/>
      <c r="G4" s="261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3.5" customHeight="1" thickBot="1" x14ac:dyDescent="0.25">
      <c r="A5" s="71" t="s">
        <v>8</v>
      </c>
      <c r="B5" s="275" t="s">
        <v>97</v>
      </c>
      <c r="C5" s="275"/>
      <c r="D5" s="275"/>
      <c r="E5" s="278" t="s">
        <v>76</v>
      </c>
      <c r="F5" s="279"/>
      <c r="G5" s="280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133" customFormat="1" ht="26.25" thickBot="1" x14ac:dyDescent="0.25">
      <c r="A6" s="72" t="s">
        <v>2</v>
      </c>
      <c r="B6" s="73" t="s">
        <v>73</v>
      </c>
      <c r="C6" s="73" t="s">
        <v>3</v>
      </c>
      <c r="D6" s="74" t="s">
        <v>4</v>
      </c>
      <c r="E6" s="281"/>
      <c r="F6" s="282"/>
      <c r="G6" s="283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3.5" thickBot="1" x14ac:dyDescent="0.25">
      <c r="A7" s="66">
        <v>9</v>
      </c>
      <c r="B7" s="76" t="s">
        <v>5</v>
      </c>
      <c r="C7" s="77">
        <v>41.03</v>
      </c>
      <c r="D7" s="78">
        <f t="shared" ref="D7:D14" si="0">(A7*C7)</f>
        <v>369.27</v>
      </c>
      <c r="E7" s="79" t="s">
        <v>75</v>
      </c>
      <c r="F7" s="80" t="s">
        <v>73</v>
      </c>
      <c r="G7" s="81" t="s">
        <v>67</v>
      </c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x14ac:dyDescent="0.2">
      <c r="A8" s="66">
        <v>1</v>
      </c>
      <c r="B8" s="76" t="s">
        <v>6</v>
      </c>
      <c r="C8" s="77">
        <v>211.1</v>
      </c>
      <c r="D8" s="154">
        <f t="shared" si="0"/>
        <v>211.1</v>
      </c>
      <c r="E8" s="231"/>
      <c r="F8" s="232" t="str">
        <f>IF(E8="","",(VLOOKUP(E8,$C$106:$E$122,2,FALSE)))</f>
        <v/>
      </c>
      <c r="G8" s="233" t="str">
        <f>IF(E8="","",(VLOOKUP(E8,$C$106:$E$122,3,FALSE)))</f>
        <v/>
      </c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x14ac:dyDescent="0.2">
      <c r="A9" s="66">
        <v>1</v>
      </c>
      <c r="B9" s="76" t="s">
        <v>9</v>
      </c>
      <c r="C9" s="77">
        <v>741.73</v>
      </c>
      <c r="D9" s="154">
        <f t="shared" si="0"/>
        <v>741.73</v>
      </c>
      <c r="E9" s="174"/>
      <c r="F9" s="82" t="str">
        <f t="shared" ref="F9:F20" si="1">IF(E9="","",(VLOOKUP(E9,$C$106:$E$122,2,FALSE)))</f>
        <v/>
      </c>
      <c r="G9" s="83" t="str">
        <f t="shared" ref="G9:G20" si="2">IF(E9="","",(VLOOKUP(E9,$C$106:$E$122,3,FALSE)))</f>
        <v/>
      </c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x14ac:dyDescent="0.2">
      <c r="A10" s="66">
        <v>1</v>
      </c>
      <c r="B10" s="76" t="s">
        <v>10</v>
      </c>
      <c r="C10" s="77">
        <v>336.28</v>
      </c>
      <c r="D10" s="154">
        <f t="shared" si="0"/>
        <v>336.28</v>
      </c>
      <c r="E10" s="174"/>
      <c r="F10" s="82" t="str">
        <f t="shared" si="1"/>
        <v/>
      </c>
      <c r="G10" s="83" t="str">
        <f t="shared" si="2"/>
        <v/>
      </c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x14ac:dyDescent="0.2">
      <c r="A11" s="66">
        <v>1</v>
      </c>
      <c r="B11" s="76" t="s">
        <v>18</v>
      </c>
      <c r="C11" s="77">
        <v>353.75</v>
      </c>
      <c r="D11" s="154">
        <f t="shared" si="0"/>
        <v>353.75</v>
      </c>
      <c r="E11" s="174"/>
      <c r="F11" s="82" t="str">
        <f t="shared" si="1"/>
        <v/>
      </c>
      <c r="G11" s="83" t="str">
        <f t="shared" si="2"/>
        <v/>
      </c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x14ac:dyDescent="0.2">
      <c r="A12" s="66">
        <v>1</v>
      </c>
      <c r="B12" s="76" t="s">
        <v>11</v>
      </c>
      <c r="C12" s="77">
        <v>14.22</v>
      </c>
      <c r="D12" s="154">
        <f t="shared" si="0"/>
        <v>14.22</v>
      </c>
      <c r="E12" s="174"/>
      <c r="F12" s="82" t="str">
        <f t="shared" si="1"/>
        <v/>
      </c>
      <c r="G12" s="83" t="str">
        <f t="shared" si="2"/>
        <v/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x14ac:dyDescent="0.2">
      <c r="A13" s="66">
        <v>1</v>
      </c>
      <c r="B13" s="76" t="s">
        <v>12</v>
      </c>
      <c r="C13" s="77">
        <v>1000</v>
      </c>
      <c r="D13" s="154">
        <f t="shared" si="0"/>
        <v>1000</v>
      </c>
      <c r="E13" s="174"/>
      <c r="F13" s="82" t="str">
        <f t="shared" si="1"/>
        <v/>
      </c>
      <c r="G13" s="83" t="str">
        <f t="shared" si="2"/>
        <v/>
      </c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3.5" thickBot="1" x14ac:dyDescent="0.25">
      <c r="A14" s="67">
        <v>1</v>
      </c>
      <c r="B14" s="89" t="s">
        <v>13</v>
      </c>
      <c r="C14" s="165">
        <v>200</v>
      </c>
      <c r="D14" s="155">
        <f t="shared" si="0"/>
        <v>200</v>
      </c>
      <c r="E14" s="174"/>
      <c r="F14" s="82" t="str">
        <f t="shared" si="1"/>
        <v/>
      </c>
      <c r="G14" s="83" t="str">
        <f t="shared" si="2"/>
        <v/>
      </c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">
      <c r="A15" s="85"/>
      <c r="B15" s="86"/>
      <c r="C15" s="167" t="s">
        <v>14</v>
      </c>
      <c r="D15" s="168">
        <f>SUM(D7:D14)</f>
        <v>3226.35</v>
      </c>
      <c r="E15" s="174"/>
      <c r="F15" s="82" t="str">
        <f t="shared" si="1"/>
        <v/>
      </c>
      <c r="G15" s="83" t="str">
        <f t="shared" si="2"/>
        <v/>
      </c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x14ac:dyDescent="0.2">
      <c r="A16" s="85"/>
      <c r="B16" s="86"/>
      <c r="C16" s="66" t="s">
        <v>15</v>
      </c>
      <c r="D16" s="154">
        <f>(D15*0.16)</f>
        <v>516.21600000000001</v>
      </c>
      <c r="E16" s="174"/>
      <c r="F16" s="82" t="str">
        <f t="shared" si="1"/>
        <v/>
      </c>
      <c r="G16" s="83" t="str">
        <f t="shared" si="2"/>
        <v/>
      </c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3.5" thickBot="1" x14ac:dyDescent="0.25">
      <c r="A17" s="87"/>
      <c r="B17" s="88"/>
      <c r="C17" s="67" t="s">
        <v>16</v>
      </c>
      <c r="D17" s="155">
        <f>SUM(D15:D16)</f>
        <v>3742.5659999999998</v>
      </c>
      <c r="E17" s="174"/>
      <c r="F17" s="82" t="str">
        <f t="shared" si="1"/>
        <v/>
      </c>
      <c r="G17" s="83" t="str">
        <f t="shared" si="2"/>
        <v/>
      </c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ht="13.5" thickBot="1" x14ac:dyDescent="0.25">
      <c r="A18" s="64"/>
      <c r="B18" s="64"/>
      <c r="C18" s="64"/>
      <c r="D18" s="64"/>
      <c r="E18" s="174"/>
      <c r="F18" s="82" t="str">
        <f t="shared" si="1"/>
        <v/>
      </c>
      <c r="G18" s="83" t="str">
        <f t="shared" si="2"/>
        <v/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6.5" thickBot="1" x14ac:dyDescent="0.3">
      <c r="A19" s="91" t="s">
        <v>57</v>
      </c>
      <c r="B19" s="276" t="s">
        <v>17</v>
      </c>
      <c r="C19" s="277"/>
      <c r="D19" s="277"/>
      <c r="E19" s="174"/>
      <c r="F19" s="82" t="str">
        <f t="shared" si="1"/>
        <v/>
      </c>
      <c r="G19" s="83" t="str">
        <f t="shared" si="2"/>
        <v/>
      </c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3.5" thickBot="1" x14ac:dyDescent="0.25">
      <c r="A20" s="71" t="s">
        <v>8</v>
      </c>
      <c r="B20" s="275" t="s">
        <v>96</v>
      </c>
      <c r="C20" s="275"/>
      <c r="D20" s="275"/>
      <c r="E20" s="234"/>
      <c r="F20" s="235" t="str">
        <f t="shared" si="1"/>
        <v/>
      </c>
      <c r="G20" s="236" t="str">
        <f t="shared" si="2"/>
        <v/>
      </c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25.5" x14ac:dyDescent="0.2">
      <c r="A21" s="72" t="s">
        <v>2</v>
      </c>
      <c r="B21" s="73" t="s">
        <v>73</v>
      </c>
      <c r="C21" s="73" t="s">
        <v>3</v>
      </c>
      <c r="D21" s="74" t="s">
        <v>4</v>
      </c>
      <c r="E21" s="92"/>
      <c r="F21" s="237" t="s">
        <v>14</v>
      </c>
      <c r="G21" s="238">
        <f>SUM(G8:G20)</f>
        <v>0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A22" s="66">
        <v>9</v>
      </c>
      <c r="B22" s="76" t="s">
        <v>5</v>
      </c>
      <c r="C22" s="77">
        <f>C7</f>
        <v>41.03</v>
      </c>
      <c r="D22" s="78">
        <f t="shared" ref="D22:D31" si="3">(A22*C22)</f>
        <v>369.27</v>
      </c>
      <c r="E22" s="92"/>
      <c r="F22" s="239" t="s">
        <v>15</v>
      </c>
      <c r="G22" s="84">
        <f>(G21*0.16)</f>
        <v>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3.5" thickBot="1" x14ac:dyDescent="0.25">
      <c r="A23" s="66">
        <v>1</v>
      </c>
      <c r="B23" s="76" t="s">
        <v>6</v>
      </c>
      <c r="C23" s="77">
        <f>C8</f>
        <v>211.1</v>
      </c>
      <c r="D23" s="78">
        <f t="shared" si="3"/>
        <v>211.1</v>
      </c>
      <c r="E23" s="93"/>
      <c r="F23" s="240" t="s">
        <v>16</v>
      </c>
      <c r="G23" s="94">
        <f>SUM(G21:G22)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x14ac:dyDescent="0.2">
      <c r="A24" s="66">
        <v>1</v>
      </c>
      <c r="B24" s="76" t="s">
        <v>9</v>
      </c>
      <c r="C24" s="77">
        <f>C9</f>
        <v>741.73</v>
      </c>
      <c r="D24" s="78">
        <f t="shared" si="3"/>
        <v>741.73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x14ac:dyDescent="0.2">
      <c r="A25" s="66">
        <v>1</v>
      </c>
      <c r="B25" s="76" t="s">
        <v>10</v>
      </c>
      <c r="C25" s="77">
        <f>C10</f>
        <v>336.28</v>
      </c>
      <c r="D25" s="78">
        <f t="shared" si="3"/>
        <v>336.28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66">
        <v>1</v>
      </c>
      <c r="B26" s="76" t="s">
        <v>18</v>
      </c>
      <c r="C26" s="77">
        <v>353.75</v>
      </c>
      <c r="D26" s="78">
        <f t="shared" si="3"/>
        <v>353.75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x14ac:dyDescent="0.2">
      <c r="A27" s="66">
        <v>3</v>
      </c>
      <c r="B27" s="76" t="s">
        <v>77</v>
      </c>
      <c r="C27" s="77">
        <v>325.22000000000003</v>
      </c>
      <c r="D27" s="78">
        <f t="shared" si="3"/>
        <v>975.66000000000008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x14ac:dyDescent="0.2">
      <c r="A28" s="66">
        <v>3</v>
      </c>
      <c r="B28" s="76" t="s">
        <v>19</v>
      </c>
      <c r="C28" s="77">
        <v>46.48</v>
      </c>
      <c r="D28" s="78">
        <f t="shared" si="3"/>
        <v>139.44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x14ac:dyDescent="0.2">
      <c r="A29" s="66">
        <v>1</v>
      </c>
      <c r="B29" s="76" t="s">
        <v>11</v>
      </c>
      <c r="C29" s="77">
        <v>14.22</v>
      </c>
      <c r="D29" s="78">
        <f t="shared" si="3"/>
        <v>14.22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x14ac:dyDescent="0.2">
      <c r="A30" s="66">
        <v>1</v>
      </c>
      <c r="B30" s="76" t="s">
        <v>12</v>
      </c>
      <c r="C30" s="77">
        <v>2000</v>
      </c>
      <c r="D30" s="78">
        <f t="shared" si="3"/>
        <v>2000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3.5" thickBot="1" x14ac:dyDescent="0.25">
      <c r="A31" s="67">
        <v>1</v>
      </c>
      <c r="B31" s="89" t="s">
        <v>13</v>
      </c>
      <c r="C31" s="165">
        <v>200</v>
      </c>
      <c r="D31" s="90">
        <f t="shared" si="3"/>
        <v>200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x14ac:dyDescent="0.2">
      <c r="A32" s="85"/>
      <c r="B32" s="86"/>
      <c r="C32" s="167" t="s">
        <v>14</v>
      </c>
      <c r="D32" s="196">
        <f>SUM(D22:D31)</f>
        <v>5341.45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x14ac:dyDescent="0.2">
      <c r="A33" s="85"/>
      <c r="B33" s="86"/>
      <c r="C33" s="66" t="s">
        <v>15</v>
      </c>
      <c r="D33" s="78">
        <f>(D32*0.16)</f>
        <v>854.63199999999995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13.5" thickBot="1" x14ac:dyDescent="0.25">
      <c r="A34" s="87"/>
      <c r="B34" s="88"/>
      <c r="C34" s="67" t="s">
        <v>16</v>
      </c>
      <c r="D34" s="90">
        <f>SUM(D32:D33)</f>
        <v>6196.0819999999994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3.5" thickBot="1" x14ac:dyDescent="0.25">
      <c r="A35" s="92"/>
      <c r="B35" s="92"/>
      <c r="C35" s="115"/>
      <c r="D35" s="116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24" thickBot="1" x14ac:dyDescent="0.25">
      <c r="A36" s="64"/>
      <c r="B36" s="286" t="s">
        <v>22</v>
      </c>
      <c r="C36" s="287"/>
      <c r="D36" s="288"/>
      <c r="E36" s="95"/>
      <c r="F36" s="64"/>
      <c r="G36" s="294"/>
      <c r="H36" s="295"/>
      <c r="I36" s="64"/>
      <c r="J36" s="64"/>
      <c r="K36" s="64"/>
      <c r="L36" s="64"/>
      <c r="M36" s="64"/>
      <c r="N36" s="64"/>
      <c r="O36" s="64"/>
      <c r="P36" s="64"/>
      <c r="Q36" s="64"/>
    </row>
    <row r="37" spans="1:17" ht="15.75" thickBot="1" x14ac:dyDescent="0.3">
      <c r="A37" s="68" t="s">
        <v>94</v>
      </c>
      <c r="B37" s="96" t="s">
        <v>70</v>
      </c>
      <c r="C37" s="143">
        <v>136.04</v>
      </c>
      <c r="D37" s="323"/>
      <c r="E37" s="64"/>
      <c r="F37" s="298"/>
      <c r="G37" s="299"/>
      <c r="H37" s="299"/>
      <c r="I37" s="300"/>
      <c r="J37" s="64"/>
      <c r="K37" s="64"/>
      <c r="L37" s="64"/>
      <c r="M37" s="64"/>
      <c r="N37" s="64"/>
      <c r="O37" s="64"/>
      <c r="P37" s="64"/>
      <c r="Q37" s="64"/>
    </row>
    <row r="38" spans="1:17" ht="15.75" thickBot="1" x14ac:dyDescent="0.3">
      <c r="A38" s="218" t="s">
        <v>58</v>
      </c>
      <c r="B38" s="99" t="s">
        <v>53</v>
      </c>
      <c r="C38" s="100">
        <v>800</v>
      </c>
      <c r="D38" s="324"/>
      <c r="E38" s="64"/>
      <c r="F38" s="101"/>
      <c r="G38" s="102"/>
      <c r="H38" s="102"/>
      <c r="I38" s="103"/>
      <c r="J38" s="64"/>
      <c r="K38" s="64"/>
      <c r="L38" s="64"/>
      <c r="M38" s="64"/>
      <c r="N38" s="64"/>
      <c r="O38" s="64"/>
      <c r="P38" s="64"/>
      <c r="Q38" s="64"/>
    </row>
    <row r="39" spans="1:17" ht="13.5" thickBot="1" x14ac:dyDescent="0.25">
      <c r="A39" s="64"/>
      <c r="B39" s="104" t="s">
        <v>89</v>
      </c>
      <c r="C39" s="284" t="s">
        <v>91</v>
      </c>
      <c r="D39" s="285"/>
      <c r="E39" s="64"/>
      <c r="F39" s="301"/>
      <c r="G39" s="302"/>
      <c r="H39" s="302"/>
      <c r="I39" s="303"/>
      <c r="J39" s="64"/>
      <c r="K39" s="64"/>
      <c r="L39" s="64"/>
      <c r="M39" s="64"/>
      <c r="N39" s="64"/>
      <c r="O39" s="64"/>
      <c r="P39" s="64"/>
      <c r="Q39" s="64"/>
    </row>
    <row r="40" spans="1:17" ht="13.5" thickBot="1" x14ac:dyDescent="0.25">
      <c r="A40" s="64"/>
      <c r="B40" s="64"/>
      <c r="C40" s="64"/>
      <c r="D40" s="64"/>
      <c r="E40" s="64"/>
      <c r="F40" s="307"/>
      <c r="G40" s="308"/>
      <c r="H40" s="308"/>
      <c r="I40" s="309"/>
      <c r="J40" s="64"/>
      <c r="K40" s="64"/>
      <c r="L40" s="64"/>
      <c r="M40" s="64"/>
      <c r="N40" s="64"/>
      <c r="O40" s="64"/>
      <c r="P40" s="64"/>
      <c r="Q40" s="64"/>
    </row>
    <row r="41" spans="1:17" ht="15.75" thickBot="1" x14ac:dyDescent="0.3">
      <c r="A41" s="64"/>
      <c r="B41" s="220" t="s">
        <v>80</v>
      </c>
      <c r="C41" s="212" t="s">
        <v>59</v>
      </c>
      <c r="D41" s="292" t="s">
        <v>78</v>
      </c>
      <c r="E41" s="293"/>
      <c r="F41" s="311"/>
      <c r="G41" s="311"/>
      <c r="H41" s="311"/>
      <c r="I41" s="312"/>
      <c r="J41" s="64"/>
      <c r="K41" s="64"/>
      <c r="L41" s="64"/>
      <c r="M41" s="64"/>
      <c r="N41" s="64"/>
      <c r="O41" s="64"/>
      <c r="P41" s="64"/>
      <c r="Q41" s="64"/>
    </row>
    <row r="42" spans="1:17" ht="25.5" x14ac:dyDescent="0.2">
      <c r="A42" s="64"/>
      <c r="B42" s="222" t="s">
        <v>23</v>
      </c>
      <c r="C42" s="215" t="s">
        <v>2</v>
      </c>
      <c r="D42" s="215" t="s">
        <v>3</v>
      </c>
      <c r="E42" s="216" t="s">
        <v>4</v>
      </c>
      <c r="F42" s="105"/>
      <c r="G42" s="307"/>
      <c r="H42" s="309"/>
      <c r="I42" s="106"/>
      <c r="J42" s="64"/>
      <c r="K42" s="64"/>
      <c r="L42" s="64"/>
      <c r="M42" s="64"/>
      <c r="N42" s="64"/>
      <c r="O42" s="64"/>
      <c r="P42" s="64"/>
      <c r="Q42" s="64"/>
    </row>
    <row r="43" spans="1:17" x14ac:dyDescent="0.2">
      <c r="A43" s="64"/>
      <c r="B43" s="114" t="s">
        <v>79</v>
      </c>
      <c r="C43" s="76">
        <v>2</v>
      </c>
      <c r="D43" s="77">
        <v>199.69</v>
      </c>
      <c r="E43" s="78">
        <f>(C43*D43)</f>
        <v>399.38</v>
      </c>
      <c r="F43" s="112"/>
      <c r="G43" s="296"/>
      <c r="H43" s="296"/>
      <c r="I43" s="113"/>
      <c r="J43" s="64"/>
      <c r="K43" s="64"/>
      <c r="L43" s="64"/>
      <c r="M43" s="64"/>
      <c r="N43" s="64"/>
      <c r="O43" s="64"/>
      <c r="P43" s="64"/>
      <c r="Q43" s="64"/>
    </row>
    <row r="44" spans="1:17" ht="13.5" thickBot="1" x14ac:dyDescent="0.25">
      <c r="A44" s="64"/>
      <c r="B44" s="67" t="s">
        <v>78</v>
      </c>
      <c r="C44" s="89">
        <v>1</v>
      </c>
      <c r="D44" s="165">
        <v>600</v>
      </c>
      <c r="E44" s="90">
        <f>(C44*D44)</f>
        <v>600</v>
      </c>
      <c r="F44" s="112"/>
      <c r="G44" s="296"/>
      <c r="H44" s="296"/>
      <c r="I44" s="113"/>
      <c r="J44" s="64"/>
      <c r="K44" s="64"/>
      <c r="L44" s="64"/>
      <c r="M44" s="64"/>
      <c r="N44" s="64"/>
      <c r="O44" s="64"/>
      <c r="P44" s="64"/>
      <c r="Q44" s="64"/>
    </row>
    <row r="45" spans="1:17" x14ac:dyDescent="0.2">
      <c r="A45" s="64"/>
      <c r="B45" s="144"/>
      <c r="C45" s="92"/>
      <c r="D45" s="167" t="s">
        <v>14</v>
      </c>
      <c r="E45" s="196">
        <f>SUM(E43:E44)</f>
        <v>999.38</v>
      </c>
      <c r="F45" s="112"/>
      <c r="G45" s="296"/>
      <c r="H45" s="296"/>
      <c r="I45" s="113"/>
      <c r="J45" s="64"/>
      <c r="K45" s="64"/>
      <c r="L45" s="64"/>
      <c r="M45" s="64"/>
      <c r="N45" s="64"/>
      <c r="O45" s="64"/>
      <c r="P45" s="64"/>
      <c r="Q45" s="64"/>
    </row>
    <row r="46" spans="1:17" x14ac:dyDescent="0.2">
      <c r="A46" s="64"/>
      <c r="B46" s="144"/>
      <c r="C46" s="92"/>
      <c r="D46" s="66" t="s">
        <v>15</v>
      </c>
      <c r="E46" s="78">
        <f>(E45*0.16)</f>
        <v>159.9008</v>
      </c>
      <c r="F46" s="112"/>
      <c r="G46" s="296"/>
      <c r="H46" s="296"/>
      <c r="I46" s="113"/>
      <c r="J46" s="64"/>
      <c r="K46" s="64"/>
      <c r="L46" s="64"/>
      <c r="M46" s="64"/>
      <c r="N46" s="64"/>
      <c r="O46" s="64"/>
      <c r="P46" s="64"/>
      <c r="Q46" s="64"/>
    </row>
    <row r="47" spans="1:17" ht="13.5" thickBot="1" x14ac:dyDescent="0.25">
      <c r="A47" s="64"/>
      <c r="B47" s="145"/>
      <c r="C47" s="93"/>
      <c r="D47" s="67" t="s">
        <v>16</v>
      </c>
      <c r="E47" s="90">
        <f>SUM(E45:E46)</f>
        <v>1159.2808</v>
      </c>
      <c r="F47" s="112"/>
      <c r="G47" s="296"/>
      <c r="H47" s="296"/>
      <c r="I47" s="113"/>
      <c r="J47" s="64"/>
      <c r="K47" s="64"/>
      <c r="L47" s="64"/>
      <c r="M47" s="64"/>
      <c r="N47" s="64"/>
      <c r="O47" s="64"/>
      <c r="P47" s="64"/>
      <c r="Q47" s="64"/>
    </row>
    <row r="48" spans="1:17" ht="13.5" thickBot="1" x14ac:dyDescent="0.25">
      <c r="A48" s="64"/>
      <c r="B48" s="64"/>
      <c r="C48" s="64"/>
      <c r="D48" s="115"/>
      <c r="E48" s="116"/>
      <c r="F48" s="113"/>
      <c r="G48" s="296"/>
      <c r="H48" s="296"/>
      <c r="I48" s="113"/>
      <c r="J48" s="64"/>
      <c r="K48" s="64"/>
      <c r="L48" s="64"/>
      <c r="M48" s="64"/>
      <c r="N48" s="64"/>
      <c r="O48" s="64"/>
      <c r="P48" s="64"/>
      <c r="Q48" s="64"/>
    </row>
    <row r="49" spans="1:17" ht="18.75" thickBot="1" x14ac:dyDescent="0.3">
      <c r="A49" s="64"/>
      <c r="B49" s="244" t="s">
        <v>37</v>
      </c>
      <c r="C49" s="271"/>
      <c r="D49" s="271"/>
      <c r="E49" s="245"/>
      <c r="F49" s="112"/>
      <c r="G49" s="296"/>
      <c r="H49" s="296"/>
      <c r="I49" s="113"/>
      <c r="J49" s="64"/>
      <c r="K49" s="64"/>
      <c r="L49" s="64"/>
      <c r="M49" s="64"/>
      <c r="N49" s="64"/>
      <c r="O49" s="64"/>
      <c r="P49" s="64"/>
      <c r="Q49" s="64"/>
    </row>
    <row r="50" spans="1:17" ht="15" x14ac:dyDescent="0.25">
      <c r="A50" s="68" t="s">
        <v>99</v>
      </c>
      <c r="B50" s="199" t="s">
        <v>100</v>
      </c>
      <c r="C50" s="242" t="s">
        <v>25</v>
      </c>
      <c r="D50" s="200">
        <v>600</v>
      </c>
      <c r="E50" s="322" t="s">
        <v>81</v>
      </c>
      <c r="F50" s="64"/>
      <c r="G50" s="64"/>
      <c r="H50" s="117"/>
      <c r="I50" s="64"/>
      <c r="J50" s="64"/>
      <c r="K50" s="64"/>
      <c r="L50" s="64"/>
      <c r="M50" s="64"/>
      <c r="N50" s="64"/>
      <c r="O50" s="64"/>
      <c r="P50" s="64"/>
      <c r="Q50" s="64"/>
    </row>
    <row r="51" spans="1:17" ht="15" x14ac:dyDescent="0.25">
      <c r="A51" s="225" t="s">
        <v>101</v>
      </c>
      <c r="B51" s="149" t="s">
        <v>102</v>
      </c>
      <c r="C51" s="76" t="s">
        <v>25</v>
      </c>
      <c r="D51" s="178">
        <v>650</v>
      </c>
      <c r="E51" s="297"/>
      <c r="F51" s="64"/>
      <c r="G51" s="64"/>
      <c r="H51" s="113"/>
      <c r="I51" s="118"/>
      <c r="J51" s="64"/>
      <c r="K51" s="64"/>
      <c r="L51" s="64"/>
      <c r="M51" s="64"/>
      <c r="N51" s="64"/>
      <c r="O51" s="64"/>
      <c r="P51" s="64"/>
      <c r="Q51" s="64"/>
    </row>
    <row r="52" spans="1:17" ht="15.75" thickBot="1" x14ac:dyDescent="0.3">
      <c r="A52" s="218" t="s">
        <v>103</v>
      </c>
      <c r="B52" s="67" t="s">
        <v>105</v>
      </c>
      <c r="C52" s="89" t="s">
        <v>25</v>
      </c>
      <c r="D52" s="203">
        <v>400</v>
      </c>
      <c r="E52" s="318"/>
      <c r="F52" s="64"/>
      <c r="G52" s="64"/>
      <c r="H52" s="113"/>
      <c r="I52" s="118"/>
      <c r="J52" s="64"/>
      <c r="K52" s="64"/>
      <c r="L52" s="64"/>
      <c r="M52" s="64"/>
      <c r="N52" s="64"/>
      <c r="O52" s="64"/>
      <c r="P52" s="64"/>
      <c r="Q52" s="64"/>
    </row>
    <row r="53" spans="1:17" ht="13.5" thickBot="1" x14ac:dyDescent="0.25">
      <c r="A53" s="64"/>
      <c r="B53" s="64"/>
      <c r="C53" s="64"/>
      <c r="D53" s="64"/>
      <c r="E53" s="64"/>
      <c r="F53" s="64"/>
      <c r="G53" s="64"/>
      <c r="H53" s="113"/>
      <c r="I53" s="118"/>
      <c r="J53" s="64"/>
      <c r="K53" s="64"/>
      <c r="L53" s="64"/>
      <c r="M53" s="64"/>
      <c r="N53" s="64"/>
      <c r="O53" s="64"/>
      <c r="P53" s="64"/>
      <c r="Q53" s="64"/>
    </row>
    <row r="54" spans="1:17" ht="18.75" thickBot="1" x14ac:dyDescent="0.3">
      <c r="A54" s="64"/>
      <c r="B54" s="208" t="s">
        <v>80</v>
      </c>
      <c r="C54" s="212" t="s">
        <v>61</v>
      </c>
      <c r="D54" s="265" t="s">
        <v>82</v>
      </c>
      <c r="E54" s="266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ht="25.5" x14ac:dyDescent="0.2">
      <c r="A55" s="64"/>
      <c r="B55" s="214" t="s">
        <v>24</v>
      </c>
      <c r="C55" s="215" t="s">
        <v>2</v>
      </c>
      <c r="D55" s="215" t="s">
        <v>3</v>
      </c>
      <c r="E55" s="216" t="s">
        <v>4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x14ac:dyDescent="0.2">
      <c r="A56" s="64"/>
      <c r="B56" s="66" t="s">
        <v>83</v>
      </c>
      <c r="C56" s="76">
        <v>1</v>
      </c>
      <c r="D56" s="77">
        <v>1200</v>
      </c>
      <c r="E56" s="78">
        <f>(C56*D56)</f>
        <v>1200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x14ac:dyDescent="0.2">
      <c r="A57" s="64"/>
      <c r="B57" s="66" t="s">
        <v>26</v>
      </c>
      <c r="C57" s="76">
        <v>1</v>
      </c>
      <c r="D57" s="77">
        <v>171.17</v>
      </c>
      <c r="E57" s="78">
        <f>(C57*D57)</f>
        <v>171.17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x14ac:dyDescent="0.2">
      <c r="A58" s="64"/>
      <c r="B58" s="66" t="s">
        <v>6</v>
      </c>
      <c r="C58" s="76">
        <v>1</v>
      </c>
      <c r="D58" s="77">
        <v>182.58</v>
      </c>
      <c r="E58" s="78">
        <f>(C58*D58)</f>
        <v>182.58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17" ht="13.5" thickBot="1" x14ac:dyDescent="0.25">
      <c r="A59" s="64"/>
      <c r="B59" s="67" t="s">
        <v>84</v>
      </c>
      <c r="C59" s="89">
        <v>8</v>
      </c>
      <c r="D59" s="165">
        <v>162.1</v>
      </c>
      <c r="E59" s="90">
        <f>(C59*D59)</f>
        <v>1296.8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x14ac:dyDescent="0.2">
      <c r="A60" s="64"/>
      <c r="B60" s="85"/>
      <c r="C60" s="86"/>
      <c r="D60" s="167" t="s">
        <v>14</v>
      </c>
      <c r="E60" s="196">
        <f>SUM(E56:E59)</f>
        <v>2850.55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17" x14ac:dyDescent="0.2">
      <c r="A61" s="64"/>
      <c r="B61" s="85"/>
      <c r="C61" s="86"/>
      <c r="D61" s="66" t="s">
        <v>15</v>
      </c>
      <c r="E61" s="78">
        <f>(E60*0.16)</f>
        <v>456.08800000000002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13.5" thickBot="1" x14ac:dyDescent="0.25">
      <c r="A62" s="64"/>
      <c r="B62" s="87"/>
      <c r="C62" s="88"/>
      <c r="D62" s="67" t="s">
        <v>16</v>
      </c>
      <c r="E62" s="90">
        <f>SUM(E60:E61)</f>
        <v>3306.6380000000004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13.5" thickBot="1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7" ht="18.75" thickBot="1" x14ac:dyDescent="0.3">
      <c r="A64" s="64"/>
      <c r="B64" s="208" t="s">
        <v>80</v>
      </c>
      <c r="C64" s="212" t="s">
        <v>60</v>
      </c>
      <c r="D64" s="292" t="s">
        <v>54</v>
      </c>
      <c r="E64" s="293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25.5" x14ac:dyDescent="0.2">
      <c r="A65" s="64"/>
      <c r="B65" s="222" t="s">
        <v>23</v>
      </c>
      <c r="C65" s="215" t="s">
        <v>2</v>
      </c>
      <c r="D65" s="215" t="s">
        <v>3</v>
      </c>
      <c r="E65" s="216" t="s">
        <v>4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x14ac:dyDescent="0.2">
      <c r="A66" s="64"/>
      <c r="B66" s="114" t="s">
        <v>55</v>
      </c>
      <c r="C66" s="76">
        <v>1</v>
      </c>
      <c r="D66" s="77">
        <v>340.22</v>
      </c>
      <c r="E66" s="78">
        <f>(C66*D66)</f>
        <v>340.22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ht="13.5" thickBot="1" x14ac:dyDescent="0.25">
      <c r="A67" s="64"/>
      <c r="B67" s="67" t="s">
        <v>54</v>
      </c>
      <c r="C67" s="89">
        <v>1</v>
      </c>
      <c r="D67" s="165">
        <v>800</v>
      </c>
      <c r="E67" s="90">
        <f>(C67*D67)</f>
        <v>800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7" x14ac:dyDescent="0.2">
      <c r="A68" s="64"/>
      <c r="B68" s="85"/>
      <c r="C68" s="86"/>
      <c r="D68" s="167" t="s">
        <v>14</v>
      </c>
      <c r="E68" s="196">
        <f>SUM(E66:E67)</f>
        <v>1140.22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x14ac:dyDescent="0.2">
      <c r="A69" s="64"/>
      <c r="B69" s="85"/>
      <c r="C69" s="86"/>
      <c r="D69" s="66" t="s">
        <v>15</v>
      </c>
      <c r="E69" s="78">
        <f>(E68*0.16)</f>
        <v>182.43520000000001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ht="13.5" thickBot="1" x14ac:dyDescent="0.25">
      <c r="A70" s="64"/>
      <c r="B70" s="87"/>
      <c r="C70" s="88"/>
      <c r="D70" s="67" t="s">
        <v>16</v>
      </c>
      <c r="E70" s="90">
        <f>SUM(E68:E69)</f>
        <v>1322.6552000000001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13.5" thickBot="1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18.75" thickBot="1" x14ac:dyDescent="0.25">
      <c r="A72" s="64"/>
      <c r="B72" s="208" t="s">
        <v>80</v>
      </c>
      <c r="C72" s="209" t="s">
        <v>62</v>
      </c>
      <c r="D72" s="265" t="s">
        <v>86</v>
      </c>
      <c r="E72" s="266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26.25" thickBot="1" x14ac:dyDescent="0.25">
      <c r="A73" s="64"/>
      <c r="B73" s="227" t="s">
        <v>30</v>
      </c>
      <c r="C73" s="228" t="s">
        <v>87</v>
      </c>
      <c r="D73" s="229">
        <v>120</v>
      </c>
      <c r="E73" s="230" t="s">
        <v>90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18" customHeight="1" thickBot="1" x14ac:dyDescent="0.3">
      <c r="A74" s="64"/>
      <c r="B74" s="127"/>
      <c r="C74" s="128"/>
      <c r="D74" s="129"/>
      <c r="E74" s="128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ht="18" customHeight="1" thickBot="1" x14ac:dyDescent="0.3">
      <c r="A75" s="64"/>
      <c r="B75" s="213" t="s">
        <v>80</v>
      </c>
      <c r="C75" s="212" t="s">
        <v>63</v>
      </c>
      <c r="D75" s="267" t="s">
        <v>35</v>
      </c>
      <c r="E75" s="268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ht="25.5" x14ac:dyDescent="0.2">
      <c r="A76" s="64"/>
      <c r="B76" s="214" t="s">
        <v>24</v>
      </c>
      <c r="C76" s="215" t="s">
        <v>2</v>
      </c>
      <c r="D76" s="215" t="s">
        <v>3</v>
      </c>
      <c r="E76" s="216" t="s">
        <v>4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x14ac:dyDescent="0.2">
      <c r="A77" s="64"/>
      <c r="B77" s="66" t="s">
        <v>33</v>
      </c>
      <c r="C77" s="76">
        <v>1</v>
      </c>
      <c r="D77" s="77">
        <v>2000</v>
      </c>
      <c r="E77" s="78">
        <f>(C77*D77)</f>
        <v>2000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x14ac:dyDescent="0.2">
      <c r="A78" s="64"/>
      <c r="B78" s="66" t="s">
        <v>27</v>
      </c>
      <c r="C78" s="76">
        <v>1</v>
      </c>
      <c r="D78" s="77">
        <v>1480</v>
      </c>
      <c r="E78" s="78">
        <f>(C78*D78)</f>
        <v>1480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x14ac:dyDescent="0.2">
      <c r="A79" s="64"/>
      <c r="B79" s="66" t="s">
        <v>32</v>
      </c>
      <c r="C79" s="76">
        <v>1</v>
      </c>
      <c r="D79" s="77">
        <v>1415</v>
      </c>
      <c r="E79" s="78">
        <f>(C79*D79)</f>
        <v>1415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x14ac:dyDescent="0.2">
      <c r="A80" s="64"/>
      <c r="B80" s="66" t="s">
        <v>28</v>
      </c>
      <c r="C80" s="76">
        <v>4</v>
      </c>
      <c r="D80" s="77">
        <v>1048.8399999999999</v>
      </c>
      <c r="E80" s="78">
        <f>(C80*D80)</f>
        <v>4195.3599999999997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ht="13.5" thickBot="1" x14ac:dyDescent="0.25">
      <c r="A81" s="64"/>
      <c r="B81" s="67" t="s">
        <v>29</v>
      </c>
      <c r="C81" s="89">
        <v>4</v>
      </c>
      <c r="D81" s="165">
        <v>94.71</v>
      </c>
      <c r="E81" s="90">
        <f>(C81*D81)</f>
        <v>378.84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x14ac:dyDescent="0.2">
      <c r="A82" s="64"/>
      <c r="B82" s="85"/>
      <c r="C82" s="86"/>
      <c r="D82" s="167" t="s">
        <v>14</v>
      </c>
      <c r="E82" s="196">
        <f>SUM(E77:E81)</f>
        <v>9469.2000000000007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x14ac:dyDescent="0.2">
      <c r="A83" s="64"/>
      <c r="B83" s="85"/>
      <c r="C83" s="86"/>
      <c r="D83" s="66" t="s">
        <v>15</v>
      </c>
      <c r="E83" s="78">
        <f>(E82*0.16)</f>
        <v>1515.0720000000001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ht="13.5" thickBot="1" x14ac:dyDescent="0.25">
      <c r="A84" s="64"/>
      <c r="B84" s="87"/>
      <c r="C84" s="88"/>
      <c r="D84" s="67" t="s">
        <v>16</v>
      </c>
      <c r="E84" s="90">
        <f>SUM(E82:E83)</f>
        <v>10984.272000000001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3.5" thickBot="1" x14ac:dyDescent="0.25">
      <c r="A85" s="64"/>
      <c r="B85" s="64"/>
      <c r="C85" s="64"/>
      <c r="D85" s="115"/>
      <c r="E85" s="116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18.75" thickBot="1" x14ac:dyDescent="0.3">
      <c r="A86" s="64"/>
      <c r="B86" s="213" t="s">
        <v>80</v>
      </c>
      <c r="C86" s="212" t="s">
        <v>71</v>
      </c>
      <c r="D86" s="267" t="s">
        <v>36</v>
      </c>
      <c r="E86" s="268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25.5" x14ac:dyDescent="0.2">
      <c r="A87" s="64"/>
      <c r="B87" s="214" t="s">
        <v>24</v>
      </c>
      <c r="C87" s="215" t="s">
        <v>2</v>
      </c>
      <c r="D87" s="215" t="s">
        <v>3</v>
      </c>
      <c r="E87" s="216" t="s">
        <v>4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x14ac:dyDescent="0.2">
      <c r="A88" s="64"/>
      <c r="B88" s="66" t="s">
        <v>34</v>
      </c>
      <c r="C88" s="76">
        <v>1</v>
      </c>
      <c r="D88" s="77">
        <v>800</v>
      </c>
      <c r="E88" s="78">
        <f>(C88*D88)</f>
        <v>800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1:17" x14ac:dyDescent="0.2">
      <c r="A89" s="64"/>
      <c r="B89" s="66" t="s">
        <v>27</v>
      </c>
      <c r="C89" s="76">
        <v>1</v>
      </c>
      <c r="D89" s="77">
        <v>1480</v>
      </c>
      <c r="E89" s="78">
        <f>(C89*D89)</f>
        <v>1480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17" x14ac:dyDescent="0.2">
      <c r="A90" s="64"/>
      <c r="B90" s="66" t="s">
        <v>32</v>
      </c>
      <c r="C90" s="76">
        <v>1</v>
      </c>
      <c r="D90" s="77">
        <v>1415</v>
      </c>
      <c r="E90" s="78">
        <f>(C90*D90)</f>
        <v>1415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1:17" ht="13.5" thickBot="1" x14ac:dyDescent="0.25">
      <c r="A91" s="64"/>
      <c r="B91" s="67" t="s">
        <v>29</v>
      </c>
      <c r="C91" s="89">
        <v>4</v>
      </c>
      <c r="D91" s="165">
        <v>96.28</v>
      </c>
      <c r="E91" s="90">
        <f>(C91*D91)</f>
        <v>385.12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x14ac:dyDescent="0.2">
      <c r="A92" s="64"/>
      <c r="B92" s="85"/>
      <c r="C92" s="86"/>
      <c r="D92" s="167" t="s">
        <v>14</v>
      </c>
      <c r="E92" s="196">
        <f>SUM(E88:E91)</f>
        <v>4080.12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1:17" x14ac:dyDescent="0.2">
      <c r="A93" s="64"/>
      <c r="B93" s="85"/>
      <c r="C93" s="86"/>
      <c r="D93" s="66" t="s">
        <v>15</v>
      </c>
      <c r="E93" s="78">
        <f>(E92*0.16)</f>
        <v>652.81920000000002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1:17" ht="13.5" thickBot="1" x14ac:dyDescent="0.25">
      <c r="A94" s="64"/>
      <c r="B94" s="87"/>
      <c r="C94" s="88"/>
      <c r="D94" s="67" t="s">
        <v>16</v>
      </c>
      <c r="E94" s="90">
        <f>SUM(E92:E93)</f>
        <v>4732.9391999999998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</row>
    <row r="95" spans="1:17" ht="13.5" thickBot="1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1:17" ht="18.75" thickBot="1" x14ac:dyDescent="0.3">
      <c r="A96" s="64"/>
      <c r="B96" s="208" t="s">
        <v>80</v>
      </c>
      <c r="C96" s="212" t="s">
        <v>64</v>
      </c>
      <c r="D96" s="292" t="s">
        <v>31</v>
      </c>
      <c r="E96" s="293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  <row r="97" spans="1:17" ht="25.5" x14ac:dyDescent="0.2">
      <c r="A97" s="64"/>
      <c r="B97" s="214" t="s">
        <v>24</v>
      </c>
      <c r="C97" s="215" t="s">
        <v>2</v>
      </c>
      <c r="D97" s="215" t="s">
        <v>3</v>
      </c>
      <c r="E97" s="216" t="s">
        <v>4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1:17" x14ac:dyDescent="0.2">
      <c r="A98" s="64"/>
      <c r="B98" s="66" t="s">
        <v>20</v>
      </c>
      <c r="C98" s="76">
        <v>1</v>
      </c>
      <c r="D98" s="77">
        <v>627.62</v>
      </c>
      <c r="E98" s="78">
        <f>(C98*D98)</f>
        <v>627.62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</row>
    <row r="99" spans="1:17" x14ac:dyDescent="0.2">
      <c r="A99" s="64"/>
      <c r="B99" s="66" t="s">
        <v>21</v>
      </c>
      <c r="C99" s="76">
        <v>1</v>
      </c>
      <c r="D99" s="77">
        <v>323.49</v>
      </c>
      <c r="E99" s="78">
        <f>(C99*D99)</f>
        <v>323.49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spans="1:17" ht="13.5" thickBot="1" x14ac:dyDescent="0.25">
      <c r="A100" s="64"/>
      <c r="B100" s="67" t="s">
        <v>31</v>
      </c>
      <c r="C100" s="89">
        <v>1</v>
      </c>
      <c r="D100" s="165">
        <v>600</v>
      </c>
      <c r="E100" s="90">
        <f>(C100*D100)</f>
        <v>600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x14ac:dyDescent="0.2">
      <c r="A101" s="64"/>
      <c r="B101" s="85"/>
      <c r="C101" s="86"/>
      <c r="D101" s="167" t="s">
        <v>14</v>
      </c>
      <c r="E101" s="196">
        <f>SUM(E98:E100)</f>
        <v>1551.1100000000001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1:17" x14ac:dyDescent="0.2">
      <c r="A102" s="64"/>
      <c r="B102" s="85"/>
      <c r="C102" s="86"/>
      <c r="D102" s="66" t="s">
        <v>15</v>
      </c>
      <c r="E102" s="78">
        <f>(E101*0.16)</f>
        <v>248.17760000000001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7" ht="13.5" thickBot="1" x14ac:dyDescent="0.25">
      <c r="A103" s="64"/>
      <c r="B103" s="87"/>
      <c r="C103" s="88"/>
      <c r="D103" s="67" t="s">
        <v>16</v>
      </c>
      <c r="E103" s="90">
        <f>SUM(E101:E102)</f>
        <v>1799.2876000000001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</row>
    <row r="104" spans="1:17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</row>
    <row r="105" spans="1:17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</row>
    <row r="106" spans="1:17" x14ac:dyDescent="0.2">
      <c r="A106" s="64"/>
      <c r="B106" s="64"/>
      <c r="C106" s="64" t="s">
        <v>75</v>
      </c>
      <c r="D106" s="64" t="s">
        <v>73</v>
      </c>
      <c r="E106" s="64" t="s">
        <v>67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17" x14ac:dyDescent="0.2">
      <c r="A107" s="64"/>
      <c r="B107" s="64"/>
      <c r="C107" s="64" t="s">
        <v>56</v>
      </c>
      <c r="D107" s="64" t="s">
        <v>69</v>
      </c>
      <c r="E107" s="141">
        <v>3226.35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</row>
    <row r="108" spans="1:17" x14ac:dyDescent="0.2">
      <c r="A108" s="64"/>
      <c r="B108" s="64"/>
      <c r="C108" s="64" t="s">
        <v>57</v>
      </c>
      <c r="D108" s="64" t="s">
        <v>17</v>
      </c>
      <c r="E108" s="141">
        <v>5341.45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</row>
    <row r="109" spans="1:17" x14ac:dyDescent="0.2">
      <c r="A109" s="64"/>
      <c r="B109" s="64"/>
      <c r="C109" s="64" t="s">
        <v>58</v>
      </c>
      <c r="D109" s="92" t="s">
        <v>53</v>
      </c>
      <c r="E109" s="64">
        <v>800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</row>
    <row r="110" spans="1:17" x14ac:dyDescent="0.2">
      <c r="A110" s="64"/>
      <c r="B110" s="64"/>
      <c r="C110" s="64" t="s">
        <v>59</v>
      </c>
      <c r="D110" s="92" t="s">
        <v>78</v>
      </c>
      <c r="E110" s="142">
        <v>999.38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</row>
    <row r="111" spans="1:17" x14ac:dyDescent="0.2">
      <c r="A111" s="64"/>
      <c r="B111" s="64"/>
      <c r="C111" s="64" t="s">
        <v>60</v>
      </c>
      <c r="D111" s="92" t="s">
        <v>54</v>
      </c>
      <c r="E111" s="141">
        <v>1140.22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ht="15" x14ac:dyDescent="0.25">
      <c r="A112" s="64"/>
      <c r="B112" s="64"/>
      <c r="C112" s="179" t="s">
        <v>99</v>
      </c>
      <c r="D112" s="180" t="s">
        <v>100</v>
      </c>
      <c r="E112" s="181">
        <v>600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x14ac:dyDescent="0.25">
      <c r="A113" s="64"/>
      <c r="B113" s="64"/>
      <c r="C113" s="179" t="s">
        <v>101</v>
      </c>
      <c r="D113" s="180" t="s">
        <v>102</v>
      </c>
      <c r="E113" s="182">
        <v>650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ht="15" x14ac:dyDescent="0.25">
      <c r="A114" s="64"/>
      <c r="B114" s="64"/>
      <c r="C114" s="179" t="s">
        <v>103</v>
      </c>
      <c r="D114" s="180" t="s">
        <v>104</v>
      </c>
      <c r="E114" s="182">
        <v>400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x14ac:dyDescent="0.2">
      <c r="A115" s="64"/>
      <c r="B115" s="64"/>
      <c r="C115" s="64" t="s">
        <v>61</v>
      </c>
      <c r="D115" s="92" t="s">
        <v>85</v>
      </c>
      <c r="E115" s="141">
        <v>2850.55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x14ac:dyDescent="0.2">
      <c r="A116" s="64"/>
      <c r="B116" s="64"/>
      <c r="C116" s="64" t="s">
        <v>62</v>
      </c>
      <c r="D116" s="92" t="s">
        <v>88</v>
      </c>
      <c r="E116" s="64">
        <v>120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x14ac:dyDescent="0.2">
      <c r="A117" s="64"/>
      <c r="B117" s="64"/>
      <c r="C117" s="64" t="s">
        <v>63</v>
      </c>
      <c r="D117" s="92" t="s">
        <v>35</v>
      </c>
      <c r="E117" s="64">
        <v>9469.2000000000007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x14ac:dyDescent="0.2">
      <c r="A118" s="64"/>
      <c r="B118" s="64"/>
      <c r="C118" s="64" t="s">
        <v>71</v>
      </c>
      <c r="D118" s="92" t="s">
        <v>36</v>
      </c>
      <c r="E118" s="64">
        <v>4080.12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</row>
    <row r="119" spans="1:17" ht="18" x14ac:dyDescent="0.25">
      <c r="A119" s="64"/>
      <c r="B119" s="64"/>
      <c r="C119" s="63" t="s">
        <v>64</v>
      </c>
      <c r="D119" s="92" t="s">
        <v>31</v>
      </c>
      <c r="E119" s="64">
        <v>1551.11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x14ac:dyDescent="0.2">
      <c r="A120" s="64"/>
      <c r="B120" s="64"/>
      <c r="C120" s="64" t="s">
        <v>94</v>
      </c>
      <c r="D120" s="64" t="s">
        <v>95</v>
      </c>
      <c r="E120" s="175">
        <f>C37</f>
        <v>136.04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</row>
    <row r="122" spans="1:17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</row>
    <row r="125" spans="1:17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</row>
    <row r="128" spans="1:17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</row>
    <row r="129" spans="1:17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</row>
    <row r="131" spans="1:17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</row>
    <row r="132" spans="1:17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</row>
    <row r="133" spans="1:17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</row>
    <row r="134" spans="1:17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</row>
    <row r="135" spans="1:17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</row>
    <row r="136" spans="1:17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</row>
    <row r="137" spans="1:17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</row>
    <row r="138" spans="1:17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1:17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</row>
    <row r="140" spans="1:17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1:17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1:17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</row>
    <row r="143" spans="1:17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</row>
    <row r="144" spans="1:17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17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</row>
    <row r="146" spans="1:17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</row>
    <row r="147" spans="1:17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</row>
  </sheetData>
  <sheetProtection algorithmName="SHA-512" hashValue="Jh2npACXh7s1vijdeewFsL/YlgJNw3OWRgLmjqUqPZzGk0slDfBNjyJdcknlWB6KQiFwYBSbRd35pYSI9p9nfw==" saltValue="HELjIva+69VI61qUQpUaZA==" spinCount="100000" sheet="1" objects="1" scenarios="1"/>
  <mergeCells count="34">
    <mergeCell ref="G47:H47"/>
    <mergeCell ref="G48:H48"/>
    <mergeCell ref="G49:H49"/>
    <mergeCell ref="D54:E54"/>
    <mergeCell ref="B49:E49"/>
    <mergeCell ref="E50:E52"/>
    <mergeCell ref="E1:G1"/>
    <mergeCell ref="E2:G2"/>
    <mergeCell ref="D72:E72"/>
    <mergeCell ref="D75:E75"/>
    <mergeCell ref="E3:G4"/>
    <mergeCell ref="E5:G6"/>
    <mergeCell ref="B36:D36"/>
    <mergeCell ref="G36:H36"/>
    <mergeCell ref="C39:D39"/>
    <mergeCell ref="A1:B1"/>
    <mergeCell ref="D86:E86"/>
    <mergeCell ref="D96:E96"/>
    <mergeCell ref="F40:I41"/>
    <mergeCell ref="G42:H42"/>
    <mergeCell ref="G43:H43"/>
    <mergeCell ref="G44:H44"/>
    <mergeCell ref="D41:E41"/>
    <mergeCell ref="D64:E64"/>
    <mergeCell ref="G45:H45"/>
    <mergeCell ref="G46:H46"/>
    <mergeCell ref="A2:B2"/>
    <mergeCell ref="A3:B3"/>
    <mergeCell ref="F37:I37"/>
    <mergeCell ref="F39:I39"/>
    <mergeCell ref="B5:D5"/>
    <mergeCell ref="B20:D20"/>
    <mergeCell ref="B19:D19"/>
    <mergeCell ref="D37:D38"/>
  </mergeCells>
  <phoneticPr fontId="2" type="noConversion"/>
  <dataValidations count="2">
    <dataValidation type="list" allowBlank="1" showInputMessage="1" showErrorMessage="1" sqref="E20">
      <formula1>$C$107:$C$119</formula1>
    </dataValidation>
    <dataValidation type="list" allowBlank="1" showInputMessage="1" showErrorMessage="1" sqref="E8:E19">
      <formula1>$C$107:$C$122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0"/>
  <sheetViews>
    <sheetView workbookViewId="0">
      <selection activeCell="E13" sqref="E13"/>
    </sheetView>
  </sheetViews>
  <sheetFormatPr baseColWidth="10" defaultRowHeight="12.75" x14ac:dyDescent="0.2"/>
  <cols>
    <col min="1" max="1" width="6.42578125" style="132" customWidth="1"/>
    <col min="2" max="2" width="40.85546875" style="132" customWidth="1"/>
    <col min="3" max="3" width="14.7109375" style="132" customWidth="1"/>
    <col min="4" max="4" width="13.42578125" style="132" customWidth="1"/>
    <col min="5" max="5" width="17.140625" style="132" customWidth="1"/>
    <col min="6" max="6" width="37.28515625" style="132" customWidth="1"/>
    <col min="7" max="16384" width="11.42578125" style="132"/>
  </cols>
  <sheetData>
    <row r="1" spans="1:17" ht="24" customHeight="1" thickBot="1" x14ac:dyDescent="0.3">
      <c r="A1" s="244" t="s">
        <v>0</v>
      </c>
      <c r="B1" s="245"/>
      <c r="C1" s="63"/>
      <c r="D1" s="63"/>
      <c r="E1" s="250" t="s">
        <v>65</v>
      </c>
      <c r="F1" s="251"/>
      <c r="G1" s="252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3.5" thickBot="1" x14ac:dyDescent="0.25">
      <c r="A2" s="314" t="s">
        <v>42</v>
      </c>
      <c r="B2" s="315"/>
      <c r="C2" s="64"/>
      <c r="D2" s="64"/>
      <c r="E2" s="253" t="s">
        <v>66</v>
      </c>
      <c r="F2" s="254"/>
      <c r="G2" s="255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3.5" customHeight="1" thickBot="1" x14ac:dyDescent="0.25">
      <c r="A3" s="248" t="s">
        <v>45</v>
      </c>
      <c r="B3" s="249"/>
      <c r="C3" s="64"/>
      <c r="D3" s="64"/>
      <c r="E3" s="256" t="s">
        <v>74</v>
      </c>
      <c r="F3" s="257"/>
      <c r="G3" s="258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6.5" thickBot="1" x14ac:dyDescent="0.3">
      <c r="A4" s="134" t="s">
        <v>56</v>
      </c>
      <c r="B4" s="69" t="s">
        <v>7</v>
      </c>
      <c r="C4" s="70"/>
      <c r="D4" s="70"/>
      <c r="E4" s="259"/>
      <c r="F4" s="260"/>
      <c r="G4" s="261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2.75" customHeight="1" thickBot="1" x14ac:dyDescent="0.25">
      <c r="A5" s="71" t="s">
        <v>8</v>
      </c>
      <c r="B5" s="275" t="s">
        <v>97</v>
      </c>
      <c r="C5" s="275"/>
      <c r="D5" s="275"/>
      <c r="E5" s="278" t="s">
        <v>76</v>
      </c>
      <c r="F5" s="279"/>
      <c r="G5" s="280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133" customFormat="1" ht="26.25" thickBot="1" x14ac:dyDescent="0.25">
      <c r="A6" s="72" t="s">
        <v>2</v>
      </c>
      <c r="B6" s="73" t="s">
        <v>73</v>
      </c>
      <c r="C6" s="73" t="s">
        <v>3</v>
      </c>
      <c r="D6" s="74" t="s">
        <v>4</v>
      </c>
      <c r="E6" s="281"/>
      <c r="F6" s="282"/>
      <c r="G6" s="283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3.5" thickBot="1" x14ac:dyDescent="0.25">
      <c r="A7" s="66">
        <v>9</v>
      </c>
      <c r="B7" s="76" t="s">
        <v>5</v>
      </c>
      <c r="C7" s="77">
        <v>41.03</v>
      </c>
      <c r="D7" s="78">
        <f t="shared" ref="D7:D14" si="0">(A7*C7)</f>
        <v>369.27</v>
      </c>
      <c r="E7" s="79" t="s">
        <v>75</v>
      </c>
      <c r="F7" s="80" t="s">
        <v>73</v>
      </c>
      <c r="G7" s="81" t="s">
        <v>67</v>
      </c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x14ac:dyDescent="0.2">
      <c r="A8" s="66">
        <v>1</v>
      </c>
      <c r="B8" s="76" t="s">
        <v>6</v>
      </c>
      <c r="C8" s="77">
        <v>211.1</v>
      </c>
      <c r="D8" s="154">
        <f t="shared" si="0"/>
        <v>211.1</v>
      </c>
      <c r="E8" s="231"/>
      <c r="F8" s="232" t="str">
        <f>IF(E8="","",(VLOOKUP(E8,$C$106:$E$122,2,FALSE)))</f>
        <v/>
      </c>
      <c r="G8" s="233" t="str">
        <f>IF(E8="","",(VLOOKUP(E8,$C$106:$E$122,3,FALSE)))</f>
        <v/>
      </c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x14ac:dyDescent="0.2">
      <c r="A9" s="66">
        <v>1</v>
      </c>
      <c r="B9" s="76" t="s">
        <v>9</v>
      </c>
      <c r="C9" s="77">
        <v>741.73</v>
      </c>
      <c r="D9" s="154">
        <f t="shared" si="0"/>
        <v>741.73</v>
      </c>
      <c r="E9" s="174"/>
      <c r="F9" s="82" t="str">
        <f t="shared" ref="F9:F20" si="1">IF(E9="","",(VLOOKUP(E9,$C$106:$E$122,2,FALSE)))</f>
        <v/>
      </c>
      <c r="G9" s="83" t="str">
        <f t="shared" ref="G9:G20" si="2">IF(E9="","",(VLOOKUP(E9,$C$106:$E$122,3,FALSE)))</f>
        <v/>
      </c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x14ac:dyDescent="0.2">
      <c r="A10" s="66">
        <v>1</v>
      </c>
      <c r="B10" s="76" t="s">
        <v>10</v>
      </c>
      <c r="C10" s="77">
        <v>336.28</v>
      </c>
      <c r="D10" s="154">
        <f t="shared" si="0"/>
        <v>336.28</v>
      </c>
      <c r="E10" s="174"/>
      <c r="F10" s="82" t="str">
        <f t="shared" si="1"/>
        <v/>
      </c>
      <c r="G10" s="83" t="str">
        <f t="shared" si="2"/>
        <v/>
      </c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x14ac:dyDescent="0.2">
      <c r="A11" s="66">
        <v>1</v>
      </c>
      <c r="B11" s="76" t="s">
        <v>18</v>
      </c>
      <c r="C11" s="77">
        <v>353.75</v>
      </c>
      <c r="D11" s="154">
        <f t="shared" si="0"/>
        <v>353.75</v>
      </c>
      <c r="E11" s="174"/>
      <c r="F11" s="82" t="str">
        <f t="shared" si="1"/>
        <v/>
      </c>
      <c r="G11" s="83" t="str">
        <f t="shared" si="2"/>
        <v/>
      </c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x14ac:dyDescent="0.2">
      <c r="A12" s="66">
        <v>1</v>
      </c>
      <c r="B12" s="76" t="s">
        <v>11</v>
      </c>
      <c r="C12" s="77">
        <v>14.22</v>
      </c>
      <c r="D12" s="154">
        <f t="shared" si="0"/>
        <v>14.22</v>
      </c>
      <c r="E12" s="174"/>
      <c r="F12" s="82" t="str">
        <f t="shared" si="1"/>
        <v/>
      </c>
      <c r="G12" s="83" t="str">
        <f t="shared" si="2"/>
        <v/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x14ac:dyDescent="0.2">
      <c r="A13" s="66">
        <v>1</v>
      </c>
      <c r="B13" s="76" t="s">
        <v>12</v>
      </c>
      <c r="C13" s="77">
        <v>1000</v>
      </c>
      <c r="D13" s="154">
        <f t="shared" si="0"/>
        <v>1000</v>
      </c>
      <c r="E13" s="174"/>
      <c r="F13" s="82" t="str">
        <f t="shared" si="1"/>
        <v/>
      </c>
      <c r="G13" s="83" t="str">
        <f t="shared" si="2"/>
        <v/>
      </c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3.5" thickBot="1" x14ac:dyDescent="0.25">
      <c r="A14" s="67">
        <v>1</v>
      </c>
      <c r="B14" s="89" t="s">
        <v>13</v>
      </c>
      <c r="C14" s="165">
        <v>200</v>
      </c>
      <c r="D14" s="155">
        <f t="shared" si="0"/>
        <v>200</v>
      </c>
      <c r="E14" s="174"/>
      <c r="F14" s="82" t="str">
        <f t="shared" si="1"/>
        <v/>
      </c>
      <c r="G14" s="83" t="str">
        <f t="shared" si="2"/>
        <v/>
      </c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">
      <c r="A15" s="85"/>
      <c r="B15" s="86"/>
      <c r="C15" s="167" t="s">
        <v>14</v>
      </c>
      <c r="D15" s="168">
        <f>SUM(D7:D14)</f>
        <v>3226.35</v>
      </c>
      <c r="E15" s="174"/>
      <c r="F15" s="82" t="str">
        <f t="shared" si="1"/>
        <v/>
      </c>
      <c r="G15" s="83" t="str">
        <f t="shared" si="2"/>
        <v/>
      </c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x14ac:dyDescent="0.2">
      <c r="A16" s="85"/>
      <c r="B16" s="86"/>
      <c r="C16" s="66" t="s">
        <v>15</v>
      </c>
      <c r="D16" s="154">
        <f>(D15*0.16)</f>
        <v>516.21600000000001</v>
      </c>
      <c r="E16" s="174"/>
      <c r="F16" s="82" t="str">
        <f t="shared" si="1"/>
        <v/>
      </c>
      <c r="G16" s="83" t="str">
        <f t="shared" si="2"/>
        <v/>
      </c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3.5" thickBot="1" x14ac:dyDescent="0.25">
      <c r="A17" s="87"/>
      <c r="B17" s="88"/>
      <c r="C17" s="67" t="s">
        <v>16</v>
      </c>
      <c r="D17" s="155">
        <f>SUM(D15:D16)</f>
        <v>3742.5659999999998</v>
      </c>
      <c r="E17" s="174"/>
      <c r="F17" s="82" t="str">
        <f t="shared" si="1"/>
        <v/>
      </c>
      <c r="G17" s="83" t="str">
        <f t="shared" si="2"/>
        <v/>
      </c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ht="13.5" thickBot="1" x14ac:dyDescent="0.25">
      <c r="A18" s="64"/>
      <c r="B18" s="64"/>
      <c r="C18" s="64"/>
      <c r="D18" s="64"/>
      <c r="E18" s="174"/>
      <c r="F18" s="82" t="str">
        <f t="shared" si="1"/>
        <v/>
      </c>
      <c r="G18" s="83" t="str">
        <f t="shared" si="2"/>
        <v/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6.5" thickBot="1" x14ac:dyDescent="0.3">
      <c r="A19" s="137" t="s">
        <v>57</v>
      </c>
      <c r="B19" s="276" t="s">
        <v>17</v>
      </c>
      <c r="C19" s="277"/>
      <c r="D19" s="277"/>
      <c r="E19" s="174"/>
      <c r="F19" s="82" t="str">
        <f t="shared" si="1"/>
        <v/>
      </c>
      <c r="G19" s="83" t="str">
        <f t="shared" si="2"/>
        <v/>
      </c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3.5" thickBot="1" x14ac:dyDescent="0.25">
      <c r="A20" s="71" t="s">
        <v>8</v>
      </c>
      <c r="B20" s="275" t="s">
        <v>96</v>
      </c>
      <c r="C20" s="275"/>
      <c r="D20" s="275"/>
      <c r="E20" s="234"/>
      <c r="F20" s="235" t="str">
        <f t="shared" si="1"/>
        <v/>
      </c>
      <c r="G20" s="236" t="str">
        <f t="shared" si="2"/>
        <v/>
      </c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25.5" x14ac:dyDescent="0.2">
      <c r="A21" s="72" t="s">
        <v>2</v>
      </c>
      <c r="B21" s="73" t="s">
        <v>73</v>
      </c>
      <c r="C21" s="73" t="s">
        <v>3</v>
      </c>
      <c r="D21" s="74" t="s">
        <v>4</v>
      </c>
      <c r="E21" s="92"/>
      <c r="F21" s="237" t="s">
        <v>14</v>
      </c>
      <c r="G21" s="238">
        <f>SUM(G8:G20)</f>
        <v>0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A22" s="66">
        <v>9</v>
      </c>
      <c r="B22" s="76" t="s">
        <v>5</v>
      </c>
      <c r="C22" s="77">
        <f>C7</f>
        <v>41.03</v>
      </c>
      <c r="D22" s="78">
        <f t="shared" ref="D22:D31" si="3">(A22*C22)</f>
        <v>369.27</v>
      </c>
      <c r="E22" s="92"/>
      <c r="F22" s="239" t="s">
        <v>15</v>
      </c>
      <c r="G22" s="84">
        <f>(G21*0.16)</f>
        <v>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3.5" thickBot="1" x14ac:dyDescent="0.25">
      <c r="A23" s="66">
        <v>1</v>
      </c>
      <c r="B23" s="76" t="s">
        <v>6</v>
      </c>
      <c r="C23" s="77">
        <f>C8</f>
        <v>211.1</v>
      </c>
      <c r="D23" s="78">
        <f t="shared" si="3"/>
        <v>211.1</v>
      </c>
      <c r="E23" s="93"/>
      <c r="F23" s="240" t="s">
        <v>16</v>
      </c>
      <c r="G23" s="94">
        <f>SUM(G21:G22)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x14ac:dyDescent="0.2">
      <c r="A24" s="66">
        <v>1</v>
      </c>
      <c r="B24" s="76" t="s">
        <v>9</v>
      </c>
      <c r="C24" s="77">
        <f>C9</f>
        <v>741.73</v>
      </c>
      <c r="D24" s="78">
        <f t="shared" si="3"/>
        <v>741.73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x14ac:dyDescent="0.2">
      <c r="A25" s="66">
        <v>1</v>
      </c>
      <c r="B25" s="76" t="s">
        <v>10</v>
      </c>
      <c r="C25" s="77">
        <f>C10</f>
        <v>336.28</v>
      </c>
      <c r="D25" s="78">
        <f t="shared" si="3"/>
        <v>336.28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66">
        <v>1</v>
      </c>
      <c r="B26" s="76" t="s">
        <v>18</v>
      </c>
      <c r="C26" s="77">
        <f>C11</f>
        <v>353.75</v>
      </c>
      <c r="D26" s="78">
        <f t="shared" si="3"/>
        <v>353.75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x14ac:dyDescent="0.2">
      <c r="A27" s="66">
        <v>3</v>
      </c>
      <c r="B27" s="76" t="s">
        <v>77</v>
      </c>
      <c r="C27" s="77">
        <v>325.22000000000003</v>
      </c>
      <c r="D27" s="78">
        <f t="shared" si="3"/>
        <v>975.66000000000008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x14ac:dyDescent="0.2">
      <c r="A28" s="66">
        <v>3</v>
      </c>
      <c r="B28" s="76" t="s">
        <v>19</v>
      </c>
      <c r="C28" s="77">
        <v>46.48</v>
      </c>
      <c r="D28" s="78">
        <f t="shared" si="3"/>
        <v>139.44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x14ac:dyDescent="0.2">
      <c r="A29" s="66">
        <v>1</v>
      </c>
      <c r="B29" s="76" t="s">
        <v>11</v>
      </c>
      <c r="C29" s="77">
        <v>14.22</v>
      </c>
      <c r="D29" s="78">
        <f t="shared" si="3"/>
        <v>14.22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x14ac:dyDescent="0.2">
      <c r="A30" s="66">
        <v>1</v>
      </c>
      <c r="B30" s="76" t="s">
        <v>12</v>
      </c>
      <c r="C30" s="77">
        <v>2000</v>
      </c>
      <c r="D30" s="78">
        <f t="shared" si="3"/>
        <v>2000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3.5" thickBot="1" x14ac:dyDescent="0.25">
      <c r="A31" s="67">
        <v>1</v>
      </c>
      <c r="B31" s="89" t="s">
        <v>13</v>
      </c>
      <c r="C31" s="165">
        <v>200</v>
      </c>
      <c r="D31" s="90">
        <f t="shared" si="3"/>
        <v>200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x14ac:dyDescent="0.2">
      <c r="A32" s="85"/>
      <c r="B32" s="86"/>
      <c r="C32" s="167" t="s">
        <v>14</v>
      </c>
      <c r="D32" s="196">
        <f>SUM(D22:D31)</f>
        <v>5341.45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x14ac:dyDescent="0.2">
      <c r="A33" s="85"/>
      <c r="B33" s="86"/>
      <c r="C33" s="66" t="s">
        <v>15</v>
      </c>
      <c r="D33" s="78">
        <f>(D32*0.16)</f>
        <v>854.63199999999995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13.5" thickBot="1" x14ac:dyDescent="0.25">
      <c r="A34" s="87"/>
      <c r="B34" s="88"/>
      <c r="C34" s="67" t="s">
        <v>16</v>
      </c>
      <c r="D34" s="90">
        <f>SUM(D32:D33)</f>
        <v>6196.0819999999994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3.5" thickBot="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24" thickBot="1" x14ac:dyDescent="0.25">
      <c r="A36" s="64"/>
      <c r="B36" s="286" t="s">
        <v>22</v>
      </c>
      <c r="C36" s="287"/>
      <c r="D36" s="288"/>
      <c r="E36" s="95"/>
      <c r="F36" s="64"/>
      <c r="G36" s="294"/>
      <c r="H36" s="295"/>
      <c r="I36" s="64"/>
      <c r="J36" s="64"/>
      <c r="K36" s="64"/>
      <c r="L36" s="64"/>
      <c r="M36" s="64"/>
      <c r="N36" s="64"/>
      <c r="O36" s="64"/>
      <c r="P36" s="64"/>
      <c r="Q36" s="64"/>
    </row>
    <row r="37" spans="1:17" ht="15.75" thickBot="1" x14ac:dyDescent="0.3">
      <c r="A37" s="68" t="s">
        <v>94</v>
      </c>
      <c r="B37" s="138" t="s">
        <v>70</v>
      </c>
      <c r="C37" s="97">
        <v>136.04</v>
      </c>
      <c r="D37" s="339"/>
      <c r="E37" s="64"/>
      <c r="F37" s="298"/>
      <c r="G37" s="299"/>
      <c r="H37" s="299"/>
      <c r="I37" s="300"/>
      <c r="J37" s="64"/>
      <c r="K37" s="64"/>
      <c r="L37" s="64"/>
      <c r="M37" s="64"/>
      <c r="N37" s="64"/>
      <c r="O37" s="64"/>
      <c r="P37" s="64"/>
      <c r="Q37" s="64"/>
    </row>
    <row r="38" spans="1:17" ht="15.75" thickBot="1" x14ac:dyDescent="0.3">
      <c r="A38" s="218" t="s">
        <v>58</v>
      </c>
      <c r="B38" s="140" t="s">
        <v>53</v>
      </c>
      <c r="C38" s="100">
        <v>800</v>
      </c>
      <c r="D38" s="340"/>
      <c r="E38" s="64"/>
      <c r="F38" s="101"/>
      <c r="G38" s="102"/>
      <c r="H38" s="102"/>
      <c r="I38" s="103"/>
      <c r="J38" s="64"/>
      <c r="K38" s="64"/>
      <c r="L38" s="64"/>
      <c r="M38" s="64"/>
      <c r="N38" s="64"/>
      <c r="O38" s="64"/>
      <c r="P38" s="64"/>
      <c r="Q38" s="64"/>
    </row>
    <row r="39" spans="1:17" ht="13.5" thickBot="1" x14ac:dyDescent="0.25">
      <c r="A39" s="64"/>
      <c r="B39" s="104" t="s">
        <v>89</v>
      </c>
      <c r="C39" s="338" t="s">
        <v>91</v>
      </c>
      <c r="D39" s="285"/>
      <c r="E39" s="64"/>
      <c r="F39" s="301"/>
      <c r="G39" s="302"/>
      <c r="H39" s="302"/>
      <c r="I39" s="303"/>
      <c r="J39" s="64"/>
      <c r="K39" s="64"/>
      <c r="L39" s="64"/>
      <c r="M39" s="64"/>
      <c r="N39" s="64"/>
      <c r="O39" s="64"/>
      <c r="P39" s="64"/>
      <c r="Q39" s="64"/>
    </row>
    <row r="40" spans="1:17" ht="13.5" thickBot="1" x14ac:dyDescent="0.25">
      <c r="A40" s="64"/>
      <c r="B40" s="64"/>
      <c r="C40" s="64"/>
      <c r="D40" s="64"/>
      <c r="E40" s="64"/>
      <c r="F40" s="307"/>
      <c r="G40" s="308"/>
      <c r="H40" s="308"/>
      <c r="I40" s="309"/>
      <c r="J40" s="64"/>
      <c r="K40" s="64"/>
      <c r="L40" s="64"/>
      <c r="M40" s="64"/>
      <c r="N40" s="64"/>
      <c r="O40" s="64"/>
      <c r="P40" s="64"/>
      <c r="Q40" s="64"/>
    </row>
    <row r="41" spans="1:17" ht="18.75" thickBot="1" x14ac:dyDescent="0.3">
      <c r="A41" s="64"/>
      <c r="B41" s="208" t="s">
        <v>80</v>
      </c>
      <c r="C41" s="212" t="s">
        <v>59</v>
      </c>
      <c r="D41" s="292" t="s">
        <v>78</v>
      </c>
      <c r="E41" s="293"/>
      <c r="F41" s="311"/>
      <c r="G41" s="311"/>
      <c r="H41" s="311"/>
      <c r="I41" s="312"/>
      <c r="J41" s="64"/>
      <c r="K41" s="64"/>
      <c r="L41" s="64"/>
      <c r="M41" s="64"/>
      <c r="N41" s="64"/>
      <c r="O41" s="64"/>
      <c r="P41" s="64"/>
      <c r="Q41" s="64"/>
    </row>
    <row r="42" spans="1:17" ht="25.5" x14ac:dyDescent="0.2">
      <c r="A42" s="64"/>
      <c r="B42" s="222" t="s">
        <v>23</v>
      </c>
      <c r="C42" s="215" t="s">
        <v>2</v>
      </c>
      <c r="D42" s="215" t="s">
        <v>3</v>
      </c>
      <c r="E42" s="216" t="s">
        <v>4</v>
      </c>
      <c r="F42" s="105"/>
      <c r="G42" s="307"/>
      <c r="H42" s="309"/>
      <c r="I42" s="106"/>
      <c r="J42" s="64"/>
      <c r="K42" s="64"/>
      <c r="L42" s="64"/>
      <c r="M42" s="64"/>
      <c r="N42" s="64"/>
      <c r="O42" s="64"/>
      <c r="P42" s="64"/>
      <c r="Q42" s="64"/>
    </row>
    <row r="43" spans="1:17" x14ac:dyDescent="0.2">
      <c r="A43" s="64"/>
      <c r="B43" s="114" t="s">
        <v>79</v>
      </c>
      <c r="C43" s="76">
        <v>2</v>
      </c>
      <c r="D43" s="77">
        <v>199.69</v>
      </c>
      <c r="E43" s="78">
        <f>(C43*D43)</f>
        <v>399.38</v>
      </c>
      <c r="F43" s="112"/>
      <c r="G43" s="296"/>
      <c r="H43" s="296"/>
      <c r="I43" s="113"/>
      <c r="J43" s="64"/>
      <c r="K43" s="64"/>
      <c r="L43" s="64"/>
      <c r="M43" s="64"/>
      <c r="N43" s="64"/>
      <c r="O43" s="64"/>
      <c r="P43" s="64"/>
      <c r="Q43" s="64"/>
    </row>
    <row r="44" spans="1:17" ht="13.5" thickBot="1" x14ac:dyDescent="0.25">
      <c r="A44" s="64"/>
      <c r="B44" s="67" t="s">
        <v>78</v>
      </c>
      <c r="C44" s="89">
        <v>1</v>
      </c>
      <c r="D44" s="165">
        <v>600</v>
      </c>
      <c r="E44" s="90">
        <f>(C44*D44)</f>
        <v>600</v>
      </c>
      <c r="F44" s="112"/>
      <c r="G44" s="296"/>
      <c r="H44" s="296"/>
      <c r="I44" s="113"/>
      <c r="J44" s="64"/>
      <c r="K44" s="64"/>
      <c r="L44" s="64"/>
      <c r="M44" s="64"/>
      <c r="N44" s="64"/>
      <c r="O44" s="64"/>
      <c r="P44" s="64"/>
      <c r="Q44" s="64"/>
    </row>
    <row r="45" spans="1:17" x14ac:dyDescent="0.2">
      <c r="A45" s="64"/>
      <c r="B45" s="85"/>
      <c r="C45" s="86"/>
      <c r="D45" s="167" t="s">
        <v>14</v>
      </c>
      <c r="E45" s="196">
        <f>SUM(E43:E44)</f>
        <v>999.38</v>
      </c>
      <c r="F45" s="112"/>
      <c r="G45" s="296"/>
      <c r="H45" s="296"/>
      <c r="I45" s="113"/>
      <c r="J45" s="64"/>
      <c r="K45" s="64"/>
      <c r="L45" s="64"/>
      <c r="M45" s="64"/>
      <c r="N45" s="64"/>
      <c r="O45" s="64"/>
      <c r="P45" s="64"/>
      <c r="Q45" s="64"/>
    </row>
    <row r="46" spans="1:17" x14ac:dyDescent="0.2">
      <c r="A46" s="64"/>
      <c r="B46" s="85"/>
      <c r="C46" s="86"/>
      <c r="D46" s="66" t="s">
        <v>15</v>
      </c>
      <c r="E46" s="78">
        <f>(E45*0.16)</f>
        <v>159.9008</v>
      </c>
      <c r="F46" s="112"/>
      <c r="G46" s="296"/>
      <c r="H46" s="296"/>
      <c r="I46" s="113"/>
      <c r="J46" s="64"/>
      <c r="K46" s="64"/>
      <c r="L46" s="64"/>
      <c r="M46" s="64"/>
      <c r="N46" s="64"/>
      <c r="O46" s="64"/>
      <c r="P46" s="64"/>
      <c r="Q46" s="64"/>
    </row>
    <row r="47" spans="1:17" ht="13.5" thickBot="1" x14ac:dyDescent="0.25">
      <c r="A47" s="64"/>
      <c r="B47" s="87"/>
      <c r="C47" s="88"/>
      <c r="D47" s="67" t="s">
        <v>16</v>
      </c>
      <c r="E47" s="90">
        <f>SUM(E45:E46)</f>
        <v>1159.2808</v>
      </c>
      <c r="F47" s="112"/>
      <c r="G47" s="296"/>
      <c r="H47" s="296"/>
      <c r="I47" s="113"/>
      <c r="J47" s="64"/>
      <c r="K47" s="64"/>
      <c r="L47" s="64"/>
      <c r="M47" s="64"/>
      <c r="N47" s="64"/>
      <c r="O47" s="64"/>
      <c r="P47" s="64"/>
      <c r="Q47" s="64"/>
    </row>
    <row r="48" spans="1:17" x14ac:dyDescent="0.2">
      <c r="A48" s="64"/>
      <c r="B48" s="64"/>
      <c r="C48" s="64"/>
      <c r="D48" s="115"/>
      <c r="E48" s="116"/>
      <c r="F48" s="113"/>
      <c r="G48" s="296"/>
      <c r="H48" s="296"/>
      <c r="I48" s="113"/>
      <c r="J48" s="64"/>
      <c r="K48" s="64"/>
      <c r="L48" s="64"/>
      <c r="M48" s="64"/>
      <c r="N48" s="64"/>
      <c r="O48" s="64"/>
      <c r="P48" s="64"/>
      <c r="Q48" s="64"/>
    </row>
    <row r="49" spans="1:17" ht="13.5" thickBot="1" x14ac:dyDescent="0.25">
      <c r="A49" s="64"/>
      <c r="B49" s="64"/>
      <c r="C49" s="64"/>
      <c r="D49" s="115"/>
      <c r="E49" s="116"/>
      <c r="F49" s="113"/>
      <c r="G49" s="296"/>
      <c r="H49" s="296"/>
      <c r="I49" s="113"/>
      <c r="J49" s="64"/>
      <c r="K49" s="64"/>
      <c r="L49" s="64"/>
      <c r="M49" s="64"/>
      <c r="N49" s="64"/>
      <c r="O49" s="64"/>
      <c r="P49" s="64"/>
      <c r="Q49" s="64"/>
    </row>
    <row r="50" spans="1:17" ht="18.75" thickBot="1" x14ac:dyDescent="0.3">
      <c r="A50" s="64"/>
      <c r="B50" s="208" t="s">
        <v>80</v>
      </c>
      <c r="C50" s="212" t="s">
        <v>60</v>
      </c>
      <c r="D50" s="292" t="s">
        <v>54</v>
      </c>
      <c r="E50" s="293"/>
      <c r="F50" s="64"/>
      <c r="G50" s="64"/>
      <c r="H50" s="117"/>
      <c r="I50" s="64"/>
      <c r="J50" s="64"/>
      <c r="K50" s="64"/>
      <c r="L50" s="64"/>
      <c r="M50" s="64"/>
      <c r="N50" s="64"/>
      <c r="O50" s="64"/>
      <c r="P50" s="64"/>
      <c r="Q50" s="64"/>
    </row>
    <row r="51" spans="1:17" ht="25.5" x14ac:dyDescent="0.2">
      <c r="A51" s="64"/>
      <c r="B51" s="222" t="s">
        <v>23</v>
      </c>
      <c r="C51" s="215" t="s">
        <v>2</v>
      </c>
      <c r="D51" s="215" t="s">
        <v>3</v>
      </c>
      <c r="E51" s="216" t="s">
        <v>4</v>
      </c>
      <c r="F51" s="64"/>
      <c r="G51" s="64"/>
      <c r="H51" s="113"/>
      <c r="I51" s="118"/>
      <c r="J51" s="64"/>
      <c r="K51" s="64"/>
      <c r="L51" s="64"/>
      <c r="M51" s="64"/>
      <c r="N51" s="64"/>
      <c r="O51" s="64"/>
      <c r="P51" s="64"/>
      <c r="Q51" s="64"/>
    </row>
    <row r="52" spans="1:17" x14ac:dyDescent="0.2">
      <c r="A52" s="64"/>
      <c r="B52" s="114" t="s">
        <v>55</v>
      </c>
      <c r="C52" s="76">
        <v>1</v>
      </c>
      <c r="D52" s="77">
        <v>340.22</v>
      </c>
      <c r="E52" s="78">
        <f>(C52*D52)</f>
        <v>340.22</v>
      </c>
      <c r="F52" s="64"/>
      <c r="G52" s="64"/>
      <c r="H52" s="113"/>
      <c r="I52" s="118"/>
      <c r="J52" s="64"/>
      <c r="K52" s="64"/>
      <c r="L52" s="64"/>
      <c r="M52" s="64"/>
      <c r="N52" s="64"/>
      <c r="O52" s="64"/>
      <c r="P52" s="64"/>
      <c r="Q52" s="64"/>
    </row>
    <row r="53" spans="1:17" ht="13.5" thickBot="1" x14ac:dyDescent="0.25">
      <c r="A53" s="64"/>
      <c r="B53" s="67" t="s">
        <v>54</v>
      </c>
      <c r="C53" s="89">
        <v>1</v>
      </c>
      <c r="D53" s="165">
        <v>800</v>
      </c>
      <c r="E53" s="90">
        <f>(C53*D53)</f>
        <v>800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x14ac:dyDescent="0.2">
      <c r="A54" s="64"/>
      <c r="B54" s="85"/>
      <c r="C54" s="86"/>
      <c r="D54" s="167" t="s">
        <v>14</v>
      </c>
      <c r="E54" s="196">
        <f>SUM(E52:E53)</f>
        <v>1140.22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x14ac:dyDescent="0.2">
      <c r="A55" s="64"/>
      <c r="B55" s="85"/>
      <c r="C55" s="86"/>
      <c r="D55" s="66" t="s">
        <v>15</v>
      </c>
      <c r="E55" s="78">
        <f>(E54*0.16)</f>
        <v>182.43520000000001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13.5" thickBot="1" x14ac:dyDescent="0.25">
      <c r="A56" s="64"/>
      <c r="B56" s="87"/>
      <c r="C56" s="88"/>
      <c r="D56" s="67" t="s">
        <v>16</v>
      </c>
      <c r="E56" s="90">
        <f>SUM(E54:E55)</f>
        <v>1322.6552000000001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x14ac:dyDescent="0.2">
      <c r="A57" s="64"/>
      <c r="B57" s="64"/>
      <c r="C57" s="64"/>
      <c r="D57" s="115"/>
      <c r="E57" s="116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13.5" thickBot="1" x14ac:dyDescent="0.25">
      <c r="A58" s="64"/>
      <c r="B58" s="64"/>
      <c r="C58" s="64"/>
      <c r="D58" s="115"/>
      <c r="E58" s="116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17" ht="18.75" thickBot="1" x14ac:dyDescent="0.3">
      <c r="A59" s="64"/>
      <c r="B59" s="244" t="s">
        <v>37</v>
      </c>
      <c r="C59" s="271"/>
      <c r="D59" s="271"/>
      <c r="E59" s="245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15" customHeight="1" x14ac:dyDescent="0.25">
      <c r="A60" s="68" t="s">
        <v>99</v>
      </c>
      <c r="B60" s="199" t="s">
        <v>100</v>
      </c>
      <c r="C60" s="242" t="s">
        <v>25</v>
      </c>
      <c r="D60" s="200">
        <v>600</v>
      </c>
      <c r="E60" s="322" t="s">
        <v>81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17" ht="15" x14ac:dyDescent="0.25">
      <c r="A61" s="225" t="s">
        <v>101</v>
      </c>
      <c r="B61" s="149" t="s">
        <v>102</v>
      </c>
      <c r="C61" s="243" t="s">
        <v>25</v>
      </c>
      <c r="D61" s="178">
        <v>650</v>
      </c>
      <c r="E61" s="297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15.75" thickBot="1" x14ac:dyDescent="0.3">
      <c r="A62" s="218" t="s">
        <v>103</v>
      </c>
      <c r="B62" s="67" t="s">
        <v>104</v>
      </c>
      <c r="C62" s="89" t="s">
        <v>25</v>
      </c>
      <c r="D62" s="203">
        <v>400</v>
      </c>
      <c r="E62" s="318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13.5" thickBot="1" x14ac:dyDescent="0.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7" ht="18.75" thickBot="1" x14ac:dyDescent="0.3">
      <c r="A64" s="64"/>
      <c r="B64" s="208" t="s">
        <v>80</v>
      </c>
      <c r="C64" s="212" t="s">
        <v>61</v>
      </c>
      <c r="D64" s="265" t="s">
        <v>82</v>
      </c>
      <c r="E64" s="266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ht="25.5" x14ac:dyDescent="0.2">
      <c r="A65" s="64"/>
      <c r="B65" s="214" t="s">
        <v>24</v>
      </c>
      <c r="C65" s="215" t="s">
        <v>2</v>
      </c>
      <c r="D65" s="215" t="s">
        <v>3</v>
      </c>
      <c r="E65" s="216" t="s">
        <v>4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x14ac:dyDescent="0.2">
      <c r="A66" s="64"/>
      <c r="B66" s="66" t="s">
        <v>83</v>
      </c>
      <c r="C66" s="76">
        <v>1</v>
      </c>
      <c r="D66" s="77">
        <v>1200</v>
      </c>
      <c r="E66" s="78">
        <f>(C66*D66)</f>
        <v>1200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x14ac:dyDescent="0.2">
      <c r="A67" s="64"/>
      <c r="B67" s="66" t="s">
        <v>26</v>
      </c>
      <c r="C67" s="76">
        <v>1</v>
      </c>
      <c r="D67" s="77">
        <v>171.17</v>
      </c>
      <c r="E67" s="78">
        <f>(C67*D67)</f>
        <v>171.17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7" x14ac:dyDescent="0.2">
      <c r="A68" s="64"/>
      <c r="B68" s="66" t="s">
        <v>6</v>
      </c>
      <c r="C68" s="76">
        <v>1</v>
      </c>
      <c r="D68" s="77">
        <v>182.58</v>
      </c>
      <c r="E68" s="78">
        <f>(C68*D68)</f>
        <v>182.58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ht="13.5" thickBot="1" x14ac:dyDescent="0.25">
      <c r="A69" s="64"/>
      <c r="B69" s="67" t="s">
        <v>84</v>
      </c>
      <c r="C69" s="89">
        <v>8</v>
      </c>
      <c r="D69" s="165">
        <v>162.1</v>
      </c>
      <c r="E69" s="90">
        <f>(C69*D69)</f>
        <v>1296.8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x14ac:dyDescent="0.2">
      <c r="A70" s="64"/>
      <c r="B70" s="85"/>
      <c r="C70" s="86"/>
      <c r="D70" s="167" t="s">
        <v>14</v>
      </c>
      <c r="E70" s="196">
        <f>SUM(E65:E69)</f>
        <v>2850.55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x14ac:dyDescent="0.2">
      <c r="A71" s="64"/>
      <c r="B71" s="85"/>
      <c r="C71" s="86"/>
      <c r="D71" s="66" t="s">
        <v>15</v>
      </c>
      <c r="E71" s="78">
        <f>(E70*0.16)</f>
        <v>456.08800000000002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13.5" thickBot="1" x14ac:dyDescent="0.25">
      <c r="A72" s="64"/>
      <c r="B72" s="87"/>
      <c r="C72" s="88"/>
      <c r="D72" s="67" t="s">
        <v>16</v>
      </c>
      <c r="E72" s="90">
        <f>SUM(E70:E71)</f>
        <v>3306.6380000000004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13.5" thickBot="1" x14ac:dyDescent="0.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18.75" thickBot="1" x14ac:dyDescent="0.25">
      <c r="A74" s="64"/>
      <c r="B74" s="208" t="s">
        <v>80</v>
      </c>
      <c r="C74" s="209" t="s">
        <v>62</v>
      </c>
      <c r="D74" s="265" t="s">
        <v>86</v>
      </c>
      <c r="E74" s="266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ht="26.25" thickBot="1" x14ac:dyDescent="0.25">
      <c r="A75" s="64"/>
      <c r="B75" s="227" t="s">
        <v>30</v>
      </c>
      <c r="C75" s="228" t="s">
        <v>87</v>
      </c>
      <c r="D75" s="229">
        <v>120</v>
      </c>
      <c r="E75" s="230" t="s">
        <v>90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ht="18" customHeight="1" thickBot="1" x14ac:dyDescent="0.3">
      <c r="A76" s="64"/>
      <c r="B76" s="127"/>
      <c r="C76" s="128"/>
      <c r="D76" s="129"/>
      <c r="E76" s="128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ht="18" customHeight="1" thickBot="1" x14ac:dyDescent="0.3">
      <c r="A77" s="64"/>
      <c r="B77" s="213" t="s">
        <v>80</v>
      </c>
      <c r="C77" s="212" t="s">
        <v>63</v>
      </c>
      <c r="D77" s="267" t="s">
        <v>35</v>
      </c>
      <c r="E77" s="268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ht="25.5" x14ac:dyDescent="0.2">
      <c r="A78" s="64"/>
      <c r="B78" s="214" t="s">
        <v>24</v>
      </c>
      <c r="C78" s="215" t="s">
        <v>2</v>
      </c>
      <c r="D78" s="215" t="s">
        <v>3</v>
      </c>
      <c r="E78" s="216" t="s">
        <v>4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x14ac:dyDescent="0.2">
      <c r="A79" s="64"/>
      <c r="B79" s="66" t="s">
        <v>33</v>
      </c>
      <c r="C79" s="76">
        <v>1</v>
      </c>
      <c r="D79" s="77">
        <v>2000</v>
      </c>
      <c r="E79" s="78">
        <f>(C79*D79)</f>
        <v>2000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x14ac:dyDescent="0.2">
      <c r="A80" s="64"/>
      <c r="B80" s="66" t="s">
        <v>27</v>
      </c>
      <c r="C80" s="76">
        <v>1</v>
      </c>
      <c r="D80" s="77">
        <v>1480</v>
      </c>
      <c r="E80" s="78">
        <f>(C80*D80)</f>
        <v>1480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x14ac:dyDescent="0.2">
      <c r="A81" s="64"/>
      <c r="B81" s="66" t="s">
        <v>32</v>
      </c>
      <c r="C81" s="76">
        <v>1</v>
      </c>
      <c r="D81" s="77">
        <v>1415</v>
      </c>
      <c r="E81" s="78">
        <f>(C81*D81)</f>
        <v>1415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x14ac:dyDescent="0.2">
      <c r="A82" s="64"/>
      <c r="B82" s="66" t="s">
        <v>28</v>
      </c>
      <c r="C82" s="76">
        <v>4</v>
      </c>
      <c r="D82" s="77">
        <v>1049.8399999999999</v>
      </c>
      <c r="E82" s="78">
        <f>(C82*D82)</f>
        <v>4199.3599999999997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ht="13.5" thickBot="1" x14ac:dyDescent="0.25">
      <c r="A83" s="64"/>
      <c r="B83" s="67" t="s">
        <v>29</v>
      </c>
      <c r="C83" s="89">
        <v>4</v>
      </c>
      <c r="D83" s="165">
        <v>96.28</v>
      </c>
      <c r="E83" s="90">
        <f>(C83*D83)</f>
        <v>385.12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x14ac:dyDescent="0.2">
      <c r="A84" s="64"/>
      <c r="B84" s="85"/>
      <c r="C84" s="86"/>
      <c r="D84" s="167" t="s">
        <v>14</v>
      </c>
      <c r="E84" s="196">
        <f>SUM(E79:E83)</f>
        <v>9479.4800000000014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x14ac:dyDescent="0.2">
      <c r="A85" s="64"/>
      <c r="B85" s="85"/>
      <c r="C85" s="86"/>
      <c r="D85" s="66" t="s">
        <v>15</v>
      </c>
      <c r="E85" s="78">
        <f>(E84*0.16)</f>
        <v>1516.7168000000001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13.5" thickBot="1" x14ac:dyDescent="0.25">
      <c r="A86" s="64"/>
      <c r="B86" s="87"/>
      <c r="C86" s="88"/>
      <c r="D86" s="67" t="s">
        <v>16</v>
      </c>
      <c r="E86" s="90">
        <f>SUM(E84:E85)</f>
        <v>10996.196800000002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13.5" thickBot="1" x14ac:dyDescent="0.25">
      <c r="A87" s="64"/>
      <c r="B87" s="64"/>
      <c r="C87" s="64"/>
      <c r="D87" s="115"/>
      <c r="E87" s="116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ht="18.75" thickBot="1" x14ac:dyDescent="0.3">
      <c r="A88" s="64"/>
      <c r="B88" s="213" t="s">
        <v>80</v>
      </c>
      <c r="C88" s="212" t="s">
        <v>71</v>
      </c>
      <c r="D88" s="267" t="s">
        <v>36</v>
      </c>
      <c r="E88" s="268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1:17" ht="25.5" x14ac:dyDescent="0.2">
      <c r="A89" s="64"/>
      <c r="B89" s="214" t="s">
        <v>24</v>
      </c>
      <c r="C89" s="215" t="s">
        <v>2</v>
      </c>
      <c r="D89" s="215" t="s">
        <v>3</v>
      </c>
      <c r="E89" s="216" t="s">
        <v>4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17" x14ac:dyDescent="0.2">
      <c r="A90" s="64"/>
      <c r="B90" s="66" t="s">
        <v>34</v>
      </c>
      <c r="C90" s="76">
        <v>1</v>
      </c>
      <c r="D90" s="77">
        <v>800</v>
      </c>
      <c r="E90" s="78">
        <f>(C90*D90)</f>
        <v>800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1:17" x14ac:dyDescent="0.2">
      <c r="A91" s="64"/>
      <c r="B91" s="66" t="s">
        <v>27</v>
      </c>
      <c r="C91" s="76">
        <v>1</v>
      </c>
      <c r="D91" s="77">
        <v>1480</v>
      </c>
      <c r="E91" s="78">
        <f>(C91*D91)</f>
        <v>1480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x14ac:dyDescent="0.2">
      <c r="A92" s="64"/>
      <c r="B92" s="66" t="s">
        <v>32</v>
      </c>
      <c r="C92" s="76">
        <v>1</v>
      </c>
      <c r="D92" s="77">
        <v>1415</v>
      </c>
      <c r="E92" s="78">
        <f>(C92*D92)</f>
        <v>1415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1:17" ht="13.5" thickBot="1" x14ac:dyDescent="0.25">
      <c r="A93" s="64"/>
      <c r="B93" s="67" t="s">
        <v>29</v>
      </c>
      <c r="C93" s="89">
        <v>4</v>
      </c>
      <c r="D93" s="165">
        <v>96.28</v>
      </c>
      <c r="E93" s="90">
        <f>(C93*D93)</f>
        <v>385.12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1:17" x14ac:dyDescent="0.2">
      <c r="A94" s="64"/>
      <c r="B94" s="85"/>
      <c r="C94" s="86"/>
      <c r="D94" s="167" t="s">
        <v>14</v>
      </c>
      <c r="E94" s="196">
        <f>SUM(E90:E93)</f>
        <v>4080.12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</row>
    <row r="95" spans="1:17" x14ac:dyDescent="0.2">
      <c r="A95" s="64"/>
      <c r="B95" s="85"/>
      <c r="C95" s="86"/>
      <c r="D95" s="66" t="s">
        <v>15</v>
      </c>
      <c r="E95" s="78">
        <f>(E94*0.16)</f>
        <v>652.81920000000002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1:17" ht="13.5" thickBot="1" x14ac:dyDescent="0.25">
      <c r="A96" s="64"/>
      <c r="B96" s="87"/>
      <c r="C96" s="88"/>
      <c r="D96" s="67" t="s">
        <v>16</v>
      </c>
      <c r="E96" s="90">
        <f>SUM(E94:E95)</f>
        <v>4732.9391999999998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  <row r="97" spans="1:17" ht="13.5" thickBot="1" x14ac:dyDescent="0.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1:17" ht="18.75" thickBot="1" x14ac:dyDescent="0.3">
      <c r="A98" s="64"/>
      <c r="B98" s="208" t="s">
        <v>80</v>
      </c>
      <c r="C98" s="212" t="s">
        <v>64</v>
      </c>
      <c r="D98" s="292" t="s">
        <v>31</v>
      </c>
      <c r="E98" s="293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</row>
    <row r="99" spans="1:17" ht="25.5" x14ac:dyDescent="0.2">
      <c r="A99" s="64"/>
      <c r="B99" s="214" t="s">
        <v>24</v>
      </c>
      <c r="C99" s="215" t="s">
        <v>2</v>
      </c>
      <c r="D99" s="215" t="s">
        <v>3</v>
      </c>
      <c r="E99" s="216" t="s">
        <v>4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spans="1:17" x14ac:dyDescent="0.2">
      <c r="A100" s="64"/>
      <c r="B100" s="66" t="s">
        <v>20</v>
      </c>
      <c r="C100" s="76">
        <v>1</v>
      </c>
      <c r="D100" s="77">
        <v>627.62</v>
      </c>
      <c r="E100" s="78">
        <f>(C100*D100)</f>
        <v>627.62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x14ac:dyDescent="0.2">
      <c r="A101" s="64"/>
      <c r="B101" s="66" t="s">
        <v>21</v>
      </c>
      <c r="C101" s="76">
        <v>1</v>
      </c>
      <c r="D101" s="77">
        <v>323.49</v>
      </c>
      <c r="E101" s="78">
        <f>(C101*D101)</f>
        <v>323.49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1:17" ht="13.5" thickBot="1" x14ac:dyDescent="0.25">
      <c r="A102" s="64"/>
      <c r="B102" s="67" t="s">
        <v>31</v>
      </c>
      <c r="C102" s="89">
        <v>1</v>
      </c>
      <c r="D102" s="165">
        <v>600</v>
      </c>
      <c r="E102" s="90">
        <f>(C102*D102)</f>
        <v>600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7" x14ac:dyDescent="0.2">
      <c r="A103" s="64"/>
      <c r="B103" s="85"/>
      <c r="C103" s="86"/>
      <c r="D103" s="167" t="s">
        <v>14</v>
      </c>
      <c r="E103" s="196">
        <f>SUM(E100:E102)</f>
        <v>1551.1100000000001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</row>
    <row r="104" spans="1:17" x14ac:dyDescent="0.2">
      <c r="A104" s="64"/>
      <c r="B104" s="85"/>
      <c r="C104" s="86"/>
      <c r="D104" s="66" t="s">
        <v>15</v>
      </c>
      <c r="E104" s="78">
        <f>(E103*0.16)</f>
        <v>248.17760000000001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</row>
    <row r="105" spans="1:17" ht="13.5" thickBot="1" x14ac:dyDescent="0.25">
      <c r="A105" s="64"/>
      <c r="B105" s="87"/>
      <c r="C105" s="88"/>
      <c r="D105" s="67" t="s">
        <v>16</v>
      </c>
      <c r="E105" s="90">
        <f>SUM(E103:E104)</f>
        <v>1799.2876000000001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</row>
    <row r="106" spans="1:17" x14ac:dyDescent="0.2">
      <c r="A106" s="64"/>
      <c r="B106" s="64"/>
      <c r="C106" s="64" t="s">
        <v>75</v>
      </c>
      <c r="D106" s="64" t="s">
        <v>73</v>
      </c>
      <c r="E106" s="64" t="s">
        <v>67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17" x14ac:dyDescent="0.2">
      <c r="A107" s="64"/>
      <c r="B107" s="64"/>
      <c r="C107" s="64" t="s">
        <v>56</v>
      </c>
      <c r="D107" s="64" t="s">
        <v>69</v>
      </c>
      <c r="E107" s="141">
        <v>3226.35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</row>
    <row r="108" spans="1:17" x14ac:dyDescent="0.2">
      <c r="A108" s="64"/>
      <c r="B108" s="64"/>
      <c r="C108" s="64" t="s">
        <v>57</v>
      </c>
      <c r="D108" s="64" t="s">
        <v>17</v>
      </c>
      <c r="E108" s="141">
        <v>5341.45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</row>
    <row r="109" spans="1:17" x14ac:dyDescent="0.2">
      <c r="A109" s="64"/>
      <c r="B109" s="64"/>
      <c r="C109" s="64" t="s">
        <v>58</v>
      </c>
      <c r="D109" s="92" t="s">
        <v>53</v>
      </c>
      <c r="E109" s="64">
        <v>800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</row>
    <row r="110" spans="1:17" x14ac:dyDescent="0.2">
      <c r="A110" s="64"/>
      <c r="B110" s="64"/>
      <c r="C110" s="64" t="s">
        <v>59</v>
      </c>
      <c r="D110" s="92" t="s">
        <v>78</v>
      </c>
      <c r="E110" s="142">
        <v>999.38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</row>
    <row r="111" spans="1:17" x14ac:dyDescent="0.2">
      <c r="A111" s="64"/>
      <c r="B111" s="64"/>
      <c r="C111" s="64" t="s">
        <v>60</v>
      </c>
      <c r="D111" s="92" t="s">
        <v>54</v>
      </c>
      <c r="E111" s="141">
        <v>1140.22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ht="15" x14ac:dyDescent="0.25">
      <c r="A112" s="64"/>
      <c r="B112" s="64"/>
      <c r="C112" s="179" t="s">
        <v>99</v>
      </c>
      <c r="D112" s="180" t="s">
        <v>100</v>
      </c>
      <c r="E112" s="181">
        <v>600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x14ac:dyDescent="0.25">
      <c r="A113" s="64"/>
      <c r="B113" s="64"/>
      <c r="C113" s="179" t="s">
        <v>101</v>
      </c>
      <c r="D113" s="180" t="s">
        <v>102</v>
      </c>
      <c r="E113" s="182">
        <v>650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ht="15" x14ac:dyDescent="0.25">
      <c r="A114" s="64"/>
      <c r="B114" s="64"/>
      <c r="C114" s="179" t="s">
        <v>103</v>
      </c>
      <c r="D114" s="180" t="s">
        <v>104</v>
      </c>
      <c r="E114" s="182">
        <v>400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x14ac:dyDescent="0.2">
      <c r="A115" s="64"/>
      <c r="B115" s="64"/>
      <c r="C115" s="64" t="s">
        <v>61</v>
      </c>
      <c r="D115" s="92" t="s">
        <v>85</v>
      </c>
      <c r="E115" s="141">
        <v>2850.55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x14ac:dyDescent="0.2">
      <c r="A116" s="64"/>
      <c r="B116" s="64"/>
      <c r="C116" s="64" t="s">
        <v>62</v>
      </c>
      <c r="D116" s="92" t="s">
        <v>88</v>
      </c>
      <c r="E116" s="64">
        <v>120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x14ac:dyDescent="0.2">
      <c r="A117" s="64"/>
      <c r="B117" s="64"/>
      <c r="C117" s="64" t="s">
        <v>63</v>
      </c>
      <c r="D117" s="92" t="s">
        <v>35</v>
      </c>
      <c r="E117" s="64">
        <v>9479.48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x14ac:dyDescent="0.2">
      <c r="A118" s="64"/>
      <c r="B118" s="64"/>
      <c r="C118" s="64" t="s">
        <v>71</v>
      </c>
      <c r="D118" s="92" t="s">
        <v>36</v>
      </c>
      <c r="E118" s="64">
        <v>4080.12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</row>
    <row r="119" spans="1:17" ht="18" x14ac:dyDescent="0.25">
      <c r="A119" s="64"/>
      <c r="B119" s="64"/>
      <c r="C119" s="63" t="s">
        <v>64</v>
      </c>
      <c r="D119" s="92" t="s">
        <v>31</v>
      </c>
      <c r="E119" s="64">
        <v>1551.11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x14ac:dyDescent="0.2">
      <c r="A120" s="64"/>
      <c r="B120" s="64"/>
      <c r="C120" s="64" t="s">
        <v>94</v>
      </c>
      <c r="D120" s="64" t="s">
        <v>95</v>
      </c>
      <c r="E120" s="175">
        <f>C37</f>
        <v>136.04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</row>
    <row r="122" spans="1:17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</row>
    <row r="125" spans="1:17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</row>
    <row r="128" spans="1:17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</row>
    <row r="129" spans="1:17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</row>
    <row r="131" spans="1:17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</row>
    <row r="132" spans="1:17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</row>
    <row r="133" spans="1:17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</row>
    <row r="134" spans="1:17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</row>
    <row r="135" spans="1:17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</row>
    <row r="136" spans="1:17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</row>
    <row r="137" spans="1:17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</row>
    <row r="138" spans="1:17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1:17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</row>
    <row r="140" spans="1:17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1:17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1:17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</row>
    <row r="143" spans="1:17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</row>
    <row r="144" spans="1:17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17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</row>
    <row r="146" spans="1:17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</row>
    <row r="147" spans="1:17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</row>
    <row r="148" spans="1:17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</row>
    <row r="149" spans="1:17" x14ac:dyDescent="0.2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</row>
    <row r="150" spans="1:17" x14ac:dyDescent="0.2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</sheetData>
  <sheetProtection algorithmName="SHA-512" hashValue="QpkOi6+DpJ658VO7SGFzyuHhprs8CNf+VeKAxSrnrAaXNpiVLfPA5zUPtiKEOcDiiw7zDu9939I/fWNchEc4eA==" saltValue="WT0TXBbjPlmbiXqoTQaF/w==" spinCount="100000" sheet="1" objects="1" scenarios="1"/>
  <mergeCells count="34">
    <mergeCell ref="G48:H48"/>
    <mergeCell ref="B20:D20"/>
    <mergeCell ref="G49:H49"/>
    <mergeCell ref="B5:D5"/>
    <mergeCell ref="D37:D38"/>
    <mergeCell ref="D41:E41"/>
    <mergeCell ref="G46:H46"/>
    <mergeCell ref="G43:H43"/>
    <mergeCell ref="G44:H44"/>
    <mergeCell ref="G45:H45"/>
    <mergeCell ref="G42:H42"/>
    <mergeCell ref="A1:B1"/>
    <mergeCell ref="A2:B2"/>
    <mergeCell ref="A3:B3"/>
    <mergeCell ref="G36:H36"/>
    <mergeCell ref="B36:D36"/>
    <mergeCell ref="E1:G1"/>
    <mergeCell ref="E2:G2"/>
    <mergeCell ref="E3:G4"/>
    <mergeCell ref="E5:G6"/>
    <mergeCell ref="B19:D19"/>
    <mergeCell ref="D88:E88"/>
    <mergeCell ref="G47:H47"/>
    <mergeCell ref="F37:I37"/>
    <mergeCell ref="F39:I39"/>
    <mergeCell ref="F40:I41"/>
    <mergeCell ref="D98:E98"/>
    <mergeCell ref="C39:D39"/>
    <mergeCell ref="D74:E74"/>
    <mergeCell ref="D77:E77"/>
    <mergeCell ref="B59:E59"/>
    <mergeCell ref="D64:E64"/>
    <mergeCell ref="D50:E50"/>
    <mergeCell ref="E60:E62"/>
  </mergeCells>
  <phoneticPr fontId="2" type="noConversion"/>
  <dataValidations count="1">
    <dataValidation type="list" allowBlank="1" showInputMessage="1" showErrorMessage="1" sqref="E8:E20">
      <formula1>$C$107:$C$122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9"/>
  <sheetViews>
    <sheetView workbookViewId="0">
      <selection sqref="A1:B1"/>
    </sheetView>
  </sheetViews>
  <sheetFormatPr baseColWidth="10" defaultRowHeight="12.75" x14ac:dyDescent="0.2"/>
  <cols>
    <col min="1" max="1" width="6.42578125" style="132" customWidth="1"/>
    <col min="2" max="2" width="40.85546875" style="132" customWidth="1"/>
    <col min="3" max="3" width="15.5703125" style="132" bestFit="1" customWidth="1"/>
    <col min="4" max="4" width="13.85546875" style="132" customWidth="1"/>
    <col min="5" max="5" width="17.7109375" style="132" customWidth="1"/>
    <col min="6" max="6" width="38.28515625" style="132" customWidth="1"/>
    <col min="7" max="16384" width="11.42578125" style="132"/>
  </cols>
  <sheetData>
    <row r="1" spans="1:18" ht="24" customHeight="1" thickBot="1" x14ac:dyDescent="0.3">
      <c r="A1" s="244" t="s">
        <v>0</v>
      </c>
      <c r="B1" s="245"/>
      <c r="C1" s="63"/>
      <c r="D1" s="63"/>
      <c r="E1" s="250" t="s">
        <v>65</v>
      </c>
      <c r="F1" s="251"/>
      <c r="G1" s="252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3.5" thickBot="1" x14ac:dyDescent="0.25">
      <c r="A2" s="314" t="s">
        <v>42</v>
      </c>
      <c r="B2" s="315"/>
      <c r="C2" s="64"/>
      <c r="D2" s="64"/>
      <c r="E2" s="253" t="s">
        <v>66</v>
      </c>
      <c r="F2" s="254"/>
      <c r="G2" s="255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ht="13.5" customHeight="1" thickBot="1" x14ac:dyDescent="0.25">
      <c r="A3" s="248" t="s">
        <v>46</v>
      </c>
      <c r="B3" s="249"/>
      <c r="C3" s="64"/>
      <c r="D3" s="64"/>
      <c r="E3" s="256" t="s">
        <v>74</v>
      </c>
      <c r="F3" s="257"/>
      <c r="G3" s="258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6.5" thickBot="1" x14ac:dyDescent="0.3">
      <c r="A4" s="68" t="s">
        <v>56</v>
      </c>
      <c r="B4" s="69" t="s">
        <v>7</v>
      </c>
      <c r="C4" s="70"/>
      <c r="D4" s="70"/>
      <c r="E4" s="259"/>
      <c r="F4" s="260"/>
      <c r="G4" s="261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ht="13.5" customHeight="1" thickBot="1" x14ac:dyDescent="0.25">
      <c r="A5" s="71" t="s">
        <v>8</v>
      </c>
      <c r="B5" s="275" t="s">
        <v>97</v>
      </c>
      <c r="C5" s="275"/>
      <c r="D5" s="275"/>
      <c r="E5" s="278" t="s">
        <v>76</v>
      </c>
      <c r="F5" s="279"/>
      <c r="G5" s="280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s="133" customFormat="1" ht="26.25" thickBot="1" x14ac:dyDescent="0.25">
      <c r="A6" s="72" t="s">
        <v>2</v>
      </c>
      <c r="B6" s="73" t="s">
        <v>73</v>
      </c>
      <c r="C6" s="73" t="s">
        <v>3</v>
      </c>
      <c r="D6" s="74" t="s">
        <v>4</v>
      </c>
      <c r="E6" s="281"/>
      <c r="F6" s="282"/>
      <c r="G6" s="283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18" ht="13.5" thickBot="1" x14ac:dyDescent="0.25">
      <c r="A7" s="66">
        <v>9</v>
      </c>
      <c r="B7" s="76" t="s">
        <v>5</v>
      </c>
      <c r="C7" s="77">
        <v>41.03</v>
      </c>
      <c r="D7" s="78">
        <f t="shared" ref="D7:D14" si="0">(A7*C7)</f>
        <v>369.27</v>
      </c>
      <c r="E7" s="79" t="s">
        <v>75</v>
      </c>
      <c r="F7" s="80" t="s">
        <v>73</v>
      </c>
      <c r="G7" s="81" t="s">
        <v>67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x14ac:dyDescent="0.2">
      <c r="A8" s="66">
        <v>1</v>
      </c>
      <c r="B8" s="76" t="s">
        <v>6</v>
      </c>
      <c r="C8" s="77">
        <v>211.1</v>
      </c>
      <c r="D8" s="154">
        <f t="shared" si="0"/>
        <v>211.1</v>
      </c>
      <c r="E8" s="231"/>
      <c r="F8" s="232" t="str">
        <f>IF(E8="","",(VLOOKUP(E8,$C$106:$E$122,2,FALSE)))</f>
        <v/>
      </c>
      <c r="G8" s="233" t="str">
        <f>IF(E8="","",(VLOOKUP(E8,$C$106:$E$122,3,FALSE)))</f>
        <v/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x14ac:dyDescent="0.2">
      <c r="A9" s="66">
        <v>1</v>
      </c>
      <c r="B9" s="76" t="s">
        <v>9</v>
      </c>
      <c r="C9" s="77">
        <v>741.73</v>
      </c>
      <c r="D9" s="154">
        <f t="shared" si="0"/>
        <v>741.73</v>
      </c>
      <c r="E9" s="174"/>
      <c r="F9" s="82" t="str">
        <f t="shared" ref="F9:F20" si="1">IF(E9="","",(VLOOKUP(E9,$C$106:$E$122,2,FALSE)))</f>
        <v/>
      </c>
      <c r="G9" s="83" t="str">
        <f t="shared" ref="G9:G20" si="2">IF(E9="","",(VLOOKUP(E9,$C$106:$E$122,3,FALSE)))</f>
        <v/>
      </c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x14ac:dyDescent="0.2">
      <c r="A10" s="66">
        <v>1</v>
      </c>
      <c r="B10" s="76" t="s">
        <v>10</v>
      </c>
      <c r="C10" s="77">
        <v>336.28</v>
      </c>
      <c r="D10" s="154">
        <f t="shared" si="0"/>
        <v>336.28</v>
      </c>
      <c r="E10" s="174"/>
      <c r="F10" s="82" t="str">
        <f t="shared" si="1"/>
        <v/>
      </c>
      <c r="G10" s="83" t="str">
        <f t="shared" si="2"/>
        <v/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x14ac:dyDescent="0.2">
      <c r="A11" s="66">
        <v>1</v>
      </c>
      <c r="B11" s="76" t="s">
        <v>18</v>
      </c>
      <c r="C11" s="77">
        <v>353.75</v>
      </c>
      <c r="D11" s="154">
        <f t="shared" si="0"/>
        <v>353.75</v>
      </c>
      <c r="E11" s="174"/>
      <c r="F11" s="82" t="str">
        <f t="shared" si="1"/>
        <v/>
      </c>
      <c r="G11" s="83" t="str">
        <f t="shared" si="2"/>
        <v/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x14ac:dyDescent="0.2">
      <c r="A12" s="66">
        <v>1</v>
      </c>
      <c r="B12" s="76" t="s">
        <v>11</v>
      </c>
      <c r="C12" s="77">
        <v>14.22</v>
      </c>
      <c r="D12" s="154">
        <f t="shared" si="0"/>
        <v>14.22</v>
      </c>
      <c r="E12" s="174"/>
      <c r="F12" s="82" t="str">
        <f t="shared" si="1"/>
        <v/>
      </c>
      <c r="G12" s="83" t="str">
        <f t="shared" si="2"/>
        <v/>
      </c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x14ac:dyDescent="0.2">
      <c r="A13" s="66">
        <v>1</v>
      </c>
      <c r="B13" s="76" t="s">
        <v>12</v>
      </c>
      <c r="C13" s="77">
        <v>1000</v>
      </c>
      <c r="D13" s="154">
        <f t="shared" si="0"/>
        <v>1000</v>
      </c>
      <c r="E13" s="174"/>
      <c r="F13" s="82" t="str">
        <f t="shared" si="1"/>
        <v/>
      </c>
      <c r="G13" s="83" t="str">
        <f t="shared" si="2"/>
        <v/>
      </c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3.5" thickBot="1" x14ac:dyDescent="0.25">
      <c r="A14" s="67">
        <v>1</v>
      </c>
      <c r="B14" s="89" t="s">
        <v>13</v>
      </c>
      <c r="C14" s="165">
        <v>200</v>
      </c>
      <c r="D14" s="155">
        <f t="shared" si="0"/>
        <v>200</v>
      </c>
      <c r="E14" s="174"/>
      <c r="F14" s="82" t="str">
        <f t="shared" si="1"/>
        <v/>
      </c>
      <c r="G14" s="83" t="str">
        <f t="shared" si="2"/>
        <v/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x14ac:dyDescent="0.2">
      <c r="A15" s="85"/>
      <c r="B15" s="86"/>
      <c r="C15" s="167" t="s">
        <v>14</v>
      </c>
      <c r="D15" s="168">
        <f>SUM(D7:D14)</f>
        <v>3226.35</v>
      </c>
      <c r="E15" s="174"/>
      <c r="F15" s="82" t="str">
        <f t="shared" si="1"/>
        <v/>
      </c>
      <c r="G15" s="83" t="str">
        <f t="shared" si="2"/>
        <v/>
      </c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x14ac:dyDescent="0.2">
      <c r="A16" s="85"/>
      <c r="B16" s="86"/>
      <c r="C16" s="66" t="s">
        <v>15</v>
      </c>
      <c r="D16" s="154">
        <f>(D15*0.16)</f>
        <v>516.21600000000001</v>
      </c>
      <c r="E16" s="174"/>
      <c r="F16" s="82" t="str">
        <f t="shared" si="1"/>
        <v/>
      </c>
      <c r="G16" s="83" t="str">
        <f t="shared" si="2"/>
        <v/>
      </c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3.5" thickBot="1" x14ac:dyDescent="0.25">
      <c r="A17" s="87"/>
      <c r="B17" s="88"/>
      <c r="C17" s="67" t="s">
        <v>16</v>
      </c>
      <c r="D17" s="155">
        <f>SUM(D15:D16)</f>
        <v>3742.5659999999998</v>
      </c>
      <c r="E17" s="174"/>
      <c r="F17" s="82" t="str">
        <f t="shared" si="1"/>
        <v/>
      </c>
      <c r="G17" s="83" t="str">
        <f t="shared" si="2"/>
        <v/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13.5" thickBot="1" x14ac:dyDescent="0.25">
      <c r="A18" s="64"/>
      <c r="B18" s="64"/>
      <c r="C18" s="64"/>
      <c r="D18" s="64"/>
      <c r="E18" s="174"/>
      <c r="F18" s="82" t="str">
        <f t="shared" si="1"/>
        <v/>
      </c>
      <c r="G18" s="83" t="str">
        <f t="shared" si="2"/>
        <v/>
      </c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thickBot="1" x14ac:dyDescent="0.3">
      <c r="A19" s="91" t="s">
        <v>57</v>
      </c>
      <c r="B19" s="276" t="s">
        <v>17</v>
      </c>
      <c r="C19" s="277"/>
      <c r="D19" s="277"/>
      <c r="E19" s="174"/>
      <c r="F19" s="82" t="str">
        <f t="shared" si="1"/>
        <v/>
      </c>
      <c r="G19" s="83" t="str">
        <f t="shared" si="2"/>
        <v/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ht="13.5" thickBot="1" x14ac:dyDescent="0.25">
      <c r="A20" s="71" t="s">
        <v>8</v>
      </c>
      <c r="B20" s="275" t="s">
        <v>96</v>
      </c>
      <c r="C20" s="275"/>
      <c r="D20" s="275"/>
      <c r="E20" s="234"/>
      <c r="F20" s="235" t="str">
        <f t="shared" si="1"/>
        <v/>
      </c>
      <c r="G20" s="236" t="str">
        <f t="shared" si="2"/>
        <v/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25.5" x14ac:dyDescent="0.2">
      <c r="A21" s="72" t="s">
        <v>2</v>
      </c>
      <c r="B21" s="73" t="s">
        <v>73</v>
      </c>
      <c r="C21" s="73" t="s">
        <v>3</v>
      </c>
      <c r="D21" s="74" t="s">
        <v>4</v>
      </c>
      <c r="E21" s="92"/>
      <c r="F21" s="237" t="s">
        <v>14</v>
      </c>
      <c r="G21" s="238">
        <f>SUM(G8:G20)</f>
        <v>0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x14ac:dyDescent="0.2">
      <c r="A22" s="66">
        <v>9</v>
      </c>
      <c r="B22" s="76" t="s">
        <v>5</v>
      </c>
      <c r="C22" s="77">
        <f>C7</f>
        <v>41.03</v>
      </c>
      <c r="D22" s="78">
        <f t="shared" ref="D22:D31" si="3">(A22*C22)</f>
        <v>369.27</v>
      </c>
      <c r="E22" s="92"/>
      <c r="F22" s="239" t="s">
        <v>15</v>
      </c>
      <c r="G22" s="84">
        <f>(G21*0.16)</f>
        <v>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ht="13.5" thickBot="1" x14ac:dyDescent="0.25">
      <c r="A23" s="66">
        <v>1</v>
      </c>
      <c r="B23" s="76" t="s">
        <v>6</v>
      </c>
      <c r="C23" s="77">
        <f>C8</f>
        <v>211.1</v>
      </c>
      <c r="D23" s="78">
        <f t="shared" si="3"/>
        <v>211.1</v>
      </c>
      <c r="E23" s="93"/>
      <c r="F23" s="240" t="s">
        <v>16</v>
      </c>
      <c r="G23" s="94">
        <f>SUM(G21:G22)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x14ac:dyDescent="0.2">
      <c r="A24" s="66">
        <v>1</v>
      </c>
      <c r="B24" s="76" t="s">
        <v>9</v>
      </c>
      <c r="C24" s="77">
        <f>C9</f>
        <v>741.73</v>
      </c>
      <c r="D24" s="78">
        <f t="shared" si="3"/>
        <v>741.73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x14ac:dyDescent="0.2">
      <c r="A25" s="66">
        <v>1</v>
      </c>
      <c r="B25" s="76" t="s">
        <v>10</v>
      </c>
      <c r="C25" s="77">
        <f>C10</f>
        <v>336.28</v>
      </c>
      <c r="D25" s="78">
        <f t="shared" si="3"/>
        <v>336.28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x14ac:dyDescent="0.2">
      <c r="A26" s="66">
        <v>1</v>
      </c>
      <c r="B26" s="76" t="s">
        <v>18</v>
      </c>
      <c r="C26" s="77">
        <f>C11</f>
        <v>353.75</v>
      </c>
      <c r="D26" s="78">
        <f t="shared" si="3"/>
        <v>353.75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x14ac:dyDescent="0.2">
      <c r="A27" s="66">
        <v>3</v>
      </c>
      <c r="B27" s="76" t="s">
        <v>77</v>
      </c>
      <c r="C27" s="77">
        <v>325.22000000000003</v>
      </c>
      <c r="D27" s="78">
        <f t="shared" si="3"/>
        <v>975.66000000000008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x14ac:dyDescent="0.2">
      <c r="A28" s="66">
        <v>3</v>
      </c>
      <c r="B28" s="76" t="s">
        <v>19</v>
      </c>
      <c r="C28" s="77">
        <v>46.48</v>
      </c>
      <c r="D28" s="78">
        <f t="shared" si="3"/>
        <v>139.44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x14ac:dyDescent="0.2">
      <c r="A29" s="66">
        <v>1</v>
      </c>
      <c r="B29" s="76" t="s">
        <v>11</v>
      </c>
      <c r="C29" s="77">
        <v>14.22</v>
      </c>
      <c r="D29" s="78">
        <f t="shared" si="3"/>
        <v>14.22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1:18" x14ac:dyDescent="0.2">
      <c r="A30" s="66">
        <v>1</v>
      </c>
      <c r="B30" s="76" t="s">
        <v>12</v>
      </c>
      <c r="C30" s="77">
        <v>2000</v>
      </c>
      <c r="D30" s="78">
        <f t="shared" si="3"/>
        <v>2000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</row>
    <row r="31" spans="1:18" ht="13.5" thickBot="1" x14ac:dyDescent="0.25">
      <c r="A31" s="67">
        <v>1</v>
      </c>
      <c r="B31" s="89" t="s">
        <v>13</v>
      </c>
      <c r="C31" s="165">
        <v>200</v>
      </c>
      <c r="D31" s="90">
        <f t="shared" si="3"/>
        <v>200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</row>
    <row r="32" spans="1:18" x14ac:dyDescent="0.2">
      <c r="A32" s="85"/>
      <c r="B32" s="86"/>
      <c r="C32" s="167" t="s">
        <v>14</v>
      </c>
      <c r="D32" s="196">
        <f>SUM(D22:D31)</f>
        <v>5341.45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x14ac:dyDescent="0.2">
      <c r="A33" s="85"/>
      <c r="B33" s="86"/>
      <c r="C33" s="66" t="s">
        <v>15</v>
      </c>
      <c r="D33" s="78">
        <f>(D32*0.16)</f>
        <v>854.63199999999995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</row>
    <row r="34" spans="1:18" ht="13.5" thickBot="1" x14ac:dyDescent="0.25">
      <c r="A34" s="87"/>
      <c r="B34" s="88"/>
      <c r="C34" s="67" t="s">
        <v>16</v>
      </c>
      <c r="D34" s="90">
        <f>SUM(D32:D33)</f>
        <v>6196.0819999999994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</row>
    <row r="35" spans="1:18" ht="13.5" thickBot="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ht="24" thickBot="1" x14ac:dyDescent="0.25">
      <c r="A36" s="64"/>
      <c r="B36" s="341" t="s">
        <v>22</v>
      </c>
      <c r="C36" s="342"/>
      <c r="D36" s="343"/>
      <c r="E36" s="95"/>
      <c r="F36" s="64"/>
      <c r="G36" s="294"/>
      <c r="H36" s="295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spans="1:18" ht="15.75" thickBot="1" x14ac:dyDescent="0.3">
      <c r="A37" s="68" t="s">
        <v>94</v>
      </c>
      <c r="B37" s="96" t="s">
        <v>70</v>
      </c>
      <c r="C37" s="97">
        <v>136.04</v>
      </c>
      <c r="D37" s="323"/>
      <c r="E37" s="64"/>
      <c r="F37" s="298"/>
      <c r="G37" s="299"/>
      <c r="H37" s="299"/>
      <c r="I37" s="300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5.75" thickBot="1" x14ac:dyDescent="0.3">
      <c r="A38" s="218" t="s">
        <v>58</v>
      </c>
      <c r="B38" s="99" t="s">
        <v>53</v>
      </c>
      <c r="C38" s="100">
        <v>800</v>
      </c>
      <c r="D38" s="324"/>
      <c r="E38" s="64"/>
      <c r="F38" s="101"/>
      <c r="G38" s="102"/>
      <c r="H38" s="102"/>
      <c r="I38" s="103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3.5" thickBot="1" x14ac:dyDescent="0.25">
      <c r="A39" s="64"/>
      <c r="B39" s="104" t="s">
        <v>89</v>
      </c>
      <c r="C39" s="284" t="s">
        <v>91</v>
      </c>
      <c r="D39" s="285"/>
      <c r="E39" s="64"/>
      <c r="F39" s="301"/>
      <c r="G39" s="302"/>
      <c r="H39" s="302"/>
      <c r="I39" s="303"/>
      <c r="J39" s="64"/>
      <c r="K39" s="64"/>
      <c r="L39" s="64"/>
      <c r="M39" s="64"/>
      <c r="N39" s="64"/>
      <c r="O39" s="64"/>
      <c r="P39" s="64"/>
      <c r="Q39" s="64"/>
      <c r="R39" s="64"/>
    </row>
    <row r="40" spans="1:18" x14ac:dyDescent="0.2">
      <c r="A40" s="64"/>
      <c r="B40" s="64"/>
      <c r="C40" s="64"/>
      <c r="D40" s="64"/>
      <c r="E40" s="64"/>
      <c r="F40" s="307"/>
      <c r="G40" s="308"/>
      <c r="H40" s="308"/>
      <c r="I40" s="309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3.5" thickBot="1" x14ac:dyDescent="0.25">
      <c r="A41" s="64"/>
      <c r="B41" s="64"/>
      <c r="C41" s="64"/>
      <c r="D41" s="64"/>
      <c r="E41" s="64"/>
      <c r="F41" s="310"/>
      <c r="G41" s="311"/>
      <c r="H41" s="311"/>
      <c r="I41" s="312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8.75" thickBot="1" x14ac:dyDescent="0.3">
      <c r="A42" s="64"/>
      <c r="B42" s="208" t="s">
        <v>80</v>
      </c>
      <c r="C42" s="212" t="s">
        <v>59</v>
      </c>
      <c r="D42" s="292" t="s">
        <v>78</v>
      </c>
      <c r="E42" s="293"/>
      <c r="F42" s="105"/>
      <c r="G42" s="307"/>
      <c r="H42" s="309"/>
      <c r="I42" s="106"/>
      <c r="J42" s="64"/>
      <c r="K42" s="64"/>
      <c r="L42" s="64"/>
      <c r="M42" s="64"/>
      <c r="N42" s="64"/>
      <c r="O42" s="64"/>
      <c r="P42" s="64"/>
      <c r="Q42" s="64"/>
      <c r="R42" s="64"/>
    </row>
    <row r="43" spans="1:18" ht="25.5" x14ac:dyDescent="0.2">
      <c r="A43" s="64"/>
      <c r="B43" s="222" t="s">
        <v>23</v>
      </c>
      <c r="C43" s="215" t="s">
        <v>2</v>
      </c>
      <c r="D43" s="215" t="s">
        <v>3</v>
      </c>
      <c r="E43" s="216" t="s">
        <v>4</v>
      </c>
      <c r="F43" s="112"/>
      <c r="G43" s="296"/>
      <c r="H43" s="296"/>
      <c r="I43" s="113"/>
      <c r="J43" s="64"/>
      <c r="K43" s="64"/>
      <c r="L43" s="64"/>
      <c r="M43" s="64"/>
      <c r="N43" s="64"/>
      <c r="O43" s="64"/>
      <c r="P43" s="64"/>
      <c r="Q43" s="64"/>
      <c r="R43" s="64"/>
    </row>
    <row r="44" spans="1:18" x14ac:dyDescent="0.2">
      <c r="A44" s="64"/>
      <c r="B44" s="114" t="s">
        <v>79</v>
      </c>
      <c r="C44" s="76">
        <v>2</v>
      </c>
      <c r="D44" s="77">
        <v>199.69</v>
      </c>
      <c r="E44" s="78">
        <f>(C44*D44)</f>
        <v>399.38</v>
      </c>
      <c r="F44" s="112"/>
      <c r="G44" s="296"/>
      <c r="H44" s="296"/>
      <c r="I44" s="113"/>
      <c r="J44" s="64"/>
      <c r="K44" s="64"/>
      <c r="L44" s="64"/>
      <c r="M44" s="64"/>
      <c r="N44" s="64"/>
      <c r="O44" s="64"/>
      <c r="P44" s="64"/>
      <c r="Q44" s="64"/>
      <c r="R44" s="64"/>
    </row>
    <row r="45" spans="1:18" ht="13.5" thickBot="1" x14ac:dyDescent="0.25">
      <c r="A45" s="64"/>
      <c r="B45" s="67" t="s">
        <v>78</v>
      </c>
      <c r="C45" s="89">
        <v>1</v>
      </c>
      <c r="D45" s="165">
        <v>600</v>
      </c>
      <c r="E45" s="90">
        <f>(C45*D45)</f>
        <v>600</v>
      </c>
      <c r="F45" s="112"/>
      <c r="G45" s="296"/>
      <c r="H45" s="296"/>
      <c r="I45" s="113"/>
      <c r="J45" s="64"/>
      <c r="K45" s="64"/>
      <c r="L45" s="64"/>
      <c r="M45" s="64"/>
      <c r="N45" s="64"/>
      <c r="O45" s="64"/>
      <c r="P45" s="64"/>
      <c r="Q45" s="64"/>
      <c r="R45" s="64"/>
    </row>
    <row r="46" spans="1:18" x14ac:dyDescent="0.2">
      <c r="A46" s="64"/>
      <c r="B46" s="85"/>
      <c r="C46" s="86"/>
      <c r="D46" s="167" t="s">
        <v>14</v>
      </c>
      <c r="E46" s="196">
        <f>SUM(E44:E45)</f>
        <v>999.38</v>
      </c>
      <c r="F46" s="112"/>
      <c r="G46" s="296"/>
      <c r="H46" s="296"/>
      <c r="I46" s="113"/>
      <c r="J46" s="64"/>
      <c r="K46" s="64"/>
      <c r="L46" s="64"/>
      <c r="M46" s="64"/>
      <c r="N46" s="64"/>
      <c r="O46" s="64"/>
      <c r="P46" s="64"/>
      <c r="Q46" s="64"/>
      <c r="R46" s="64"/>
    </row>
    <row r="47" spans="1:18" x14ac:dyDescent="0.2">
      <c r="A47" s="64"/>
      <c r="B47" s="85"/>
      <c r="C47" s="86"/>
      <c r="D47" s="66" t="s">
        <v>15</v>
      </c>
      <c r="E47" s="78">
        <f>(E46*0.16)</f>
        <v>159.9008</v>
      </c>
      <c r="F47" s="112"/>
      <c r="G47" s="296"/>
      <c r="H47" s="296"/>
      <c r="I47" s="113"/>
      <c r="J47" s="64"/>
      <c r="K47" s="64"/>
      <c r="L47" s="64"/>
      <c r="M47" s="64"/>
      <c r="N47" s="64"/>
      <c r="O47" s="64"/>
      <c r="P47" s="64"/>
      <c r="Q47" s="64"/>
      <c r="R47" s="64"/>
    </row>
    <row r="48" spans="1:18" ht="13.5" thickBot="1" x14ac:dyDescent="0.25">
      <c r="A48" s="64"/>
      <c r="B48" s="87"/>
      <c r="C48" s="88"/>
      <c r="D48" s="67" t="s">
        <v>16</v>
      </c>
      <c r="E48" s="90">
        <f>SUM(E46:E47)</f>
        <v>1159.2808</v>
      </c>
      <c r="F48" s="112"/>
      <c r="G48" s="296"/>
      <c r="H48" s="296"/>
      <c r="I48" s="113"/>
      <c r="J48" s="64"/>
      <c r="K48" s="64"/>
      <c r="L48" s="64"/>
      <c r="M48" s="64"/>
      <c r="N48" s="64"/>
      <c r="O48" s="64"/>
      <c r="P48" s="64"/>
      <c r="Q48" s="64"/>
      <c r="R48" s="64"/>
    </row>
    <row r="49" spans="1:18" ht="13.5" thickBot="1" x14ac:dyDescent="0.25">
      <c r="A49" s="64"/>
      <c r="B49" s="64"/>
      <c r="C49" s="64"/>
      <c r="D49" s="115"/>
      <c r="E49" s="116"/>
      <c r="F49" s="113"/>
      <c r="G49" s="296"/>
      <c r="H49" s="296"/>
      <c r="I49" s="113"/>
      <c r="J49" s="64"/>
      <c r="K49" s="64"/>
      <c r="L49" s="64"/>
      <c r="M49" s="64"/>
      <c r="N49" s="64"/>
      <c r="O49" s="64"/>
      <c r="P49" s="64"/>
      <c r="Q49" s="64"/>
      <c r="R49" s="64"/>
    </row>
    <row r="50" spans="1:18" ht="18.75" thickBot="1" x14ac:dyDescent="0.3">
      <c r="A50" s="64"/>
      <c r="B50" s="208" t="s">
        <v>80</v>
      </c>
      <c r="C50" s="212" t="s">
        <v>60</v>
      </c>
      <c r="D50" s="292" t="s">
        <v>54</v>
      </c>
      <c r="E50" s="293"/>
      <c r="F50" s="64"/>
      <c r="G50" s="64"/>
      <c r="H50" s="117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1:18" ht="25.5" x14ac:dyDescent="0.2">
      <c r="A51" s="64"/>
      <c r="B51" s="222" t="s">
        <v>23</v>
      </c>
      <c r="C51" s="215" t="s">
        <v>2</v>
      </c>
      <c r="D51" s="215" t="s">
        <v>3</v>
      </c>
      <c r="E51" s="216" t="s">
        <v>4</v>
      </c>
      <c r="F51" s="64"/>
      <c r="G51" s="64"/>
      <c r="H51" s="113"/>
      <c r="I51" s="118"/>
      <c r="J51" s="64"/>
      <c r="K51" s="64"/>
      <c r="L51" s="64"/>
      <c r="M51" s="64"/>
      <c r="N51" s="64"/>
      <c r="O51" s="64"/>
      <c r="P51" s="64"/>
      <c r="Q51" s="64"/>
      <c r="R51" s="64"/>
    </row>
    <row r="52" spans="1:18" x14ac:dyDescent="0.2">
      <c r="A52" s="64"/>
      <c r="B52" s="114" t="s">
        <v>55</v>
      </c>
      <c r="C52" s="76">
        <v>1</v>
      </c>
      <c r="D52" s="77">
        <v>340.22</v>
      </c>
      <c r="E52" s="78">
        <f>(C52*D52)</f>
        <v>340.22</v>
      </c>
      <c r="F52" s="64"/>
      <c r="G52" s="64"/>
      <c r="H52" s="113"/>
      <c r="I52" s="118"/>
      <c r="J52" s="64"/>
      <c r="K52" s="64"/>
      <c r="L52" s="64"/>
      <c r="M52" s="64"/>
      <c r="N52" s="64"/>
      <c r="O52" s="64"/>
      <c r="P52" s="64"/>
      <c r="Q52" s="64"/>
      <c r="R52" s="64"/>
    </row>
    <row r="53" spans="1:18" ht="13.5" thickBot="1" x14ac:dyDescent="0.25">
      <c r="A53" s="64"/>
      <c r="B53" s="67" t="s">
        <v>54</v>
      </c>
      <c r="C53" s="89">
        <v>1</v>
      </c>
      <c r="D53" s="165">
        <v>800</v>
      </c>
      <c r="E53" s="90">
        <f>(C53*D53)</f>
        <v>800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18" x14ac:dyDescent="0.2">
      <c r="A54" s="64"/>
      <c r="B54" s="85"/>
      <c r="C54" s="86"/>
      <c r="D54" s="167" t="s">
        <v>14</v>
      </c>
      <c r="E54" s="196">
        <f>SUM(E52:E53)</f>
        <v>1140.22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</row>
    <row r="55" spans="1:18" x14ac:dyDescent="0.2">
      <c r="A55" s="64"/>
      <c r="B55" s="85"/>
      <c r="C55" s="86"/>
      <c r="D55" s="66" t="s">
        <v>15</v>
      </c>
      <c r="E55" s="78">
        <f>(E54*0.16)</f>
        <v>182.43520000000001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1:18" ht="13.5" thickBot="1" x14ac:dyDescent="0.25">
      <c r="A56" s="64"/>
      <c r="B56" s="87"/>
      <c r="C56" s="88"/>
      <c r="D56" s="67" t="s">
        <v>16</v>
      </c>
      <c r="E56" s="90">
        <f>SUM(E54:E55)</f>
        <v>1322.6552000000001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1:18" ht="13.5" thickBot="1" x14ac:dyDescent="0.25">
      <c r="A57" s="64"/>
      <c r="B57" s="64"/>
      <c r="C57" s="64"/>
      <c r="D57" s="115"/>
      <c r="E57" s="116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</row>
    <row r="58" spans="1:18" ht="18.75" thickBot="1" x14ac:dyDescent="0.3">
      <c r="A58" s="64"/>
      <c r="B58" s="244" t="s">
        <v>37</v>
      </c>
      <c r="C58" s="271"/>
      <c r="D58" s="271"/>
      <c r="E58" s="245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15" x14ac:dyDescent="0.25">
      <c r="A59" s="68" t="s">
        <v>99</v>
      </c>
      <c r="B59" s="199" t="s">
        <v>100</v>
      </c>
      <c r="C59" s="242" t="s">
        <v>25</v>
      </c>
      <c r="D59" s="200">
        <v>600</v>
      </c>
      <c r="E59" s="272" t="s">
        <v>81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x14ac:dyDescent="0.25">
      <c r="A60" s="225" t="s">
        <v>101</v>
      </c>
      <c r="B60" s="149" t="s">
        <v>102</v>
      </c>
      <c r="C60" s="76" t="s">
        <v>25</v>
      </c>
      <c r="D60" s="178">
        <v>650</v>
      </c>
      <c r="E60" s="297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6.5" customHeight="1" thickBot="1" x14ac:dyDescent="0.3">
      <c r="A61" s="218" t="s">
        <v>103</v>
      </c>
      <c r="B61" s="67" t="s">
        <v>104</v>
      </c>
      <c r="C61" s="89" t="s">
        <v>25</v>
      </c>
      <c r="D61" s="203">
        <v>400</v>
      </c>
      <c r="E61" s="27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3.5" thickBot="1" x14ac:dyDescent="0.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18" ht="18.75" thickBot="1" x14ac:dyDescent="0.3">
      <c r="A63" s="64"/>
      <c r="B63" s="208" t="s">
        <v>80</v>
      </c>
      <c r="C63" s="212" t="s">
        <v>61</v>
      </c>
      <c r="D63" s="265" t="s">
        <v>82</v>
      </c>
      <c r="E63" s="266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1:18" ht="25.5" x14ac:dyDescent="0.2">
      <c r="A64" s="64"/>
      <c r="B64" s="214" t="s">
        <v>24</v>
      </c>
      <c r="C64" s="215" t="s">
        <v>2</v>
      </c>
      <c r="D64" s="215" t="s">
        <v>3</v>
      </c>
      <c r="E64" s="216" t="s">
        <v>4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</row>
    <row r="65" spans="1:18" x14ac:dyDescent="0.2">
      <c r="A65" s="64"/>
      <c r="B65" s="66" t="s">
        <v>83</v>
      </c>
      <c r="C65" s="76">
        <v>1</v>
      </c>
      <c r="D65" s="77">
        <v>1200</v>
      </c>
      <c r="E65" s="78">
        <f>(C65*D65)</f>
        <v>1200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</row>
    <row r="66" spans="1:18" x14ac:dyDescent="0.2">
      <c r="A66" s="64"/>
      <c r="B66" s="66" t="s">
        <v>26</v>
      </c>
      <c r="C66" s="76">
        <v>1</v>
      </c>
      <c r="D66" s="77">
        <v>171.17</v>
      </c>
      <c r="E66" s="78">
        <f>(C66*D66)</f>
        <v>171.17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 x14ac:dyDescent="0.2">
      <c r="A67" s="64"/>
      <c r="B67" s="66" t="s">
        <v>6</v>
      </c>
      <c r="C67" s="76">
        <v>1</v>
      </c>
      <c r="D67" s="77">
        <v>182.58</v>
      </c>
      <c r="E67" s="78">
        <f>(C67*D67)</f>
        <v>182.58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5"/>
    </row>
    <row r="68" spans="1:18" ht="13.5" thickBot="1" x14ac:dyDescent="0.25">
      <c r="A68" s="64"/>
      <c r="B68" s="67" t="s">
        <v>84</v>
      </c>
      <c r="C68" s="89">
        <v>8</v>
      </c>
      <c r="D68" s="165">
        <v>162.1</v>
      </c>
      <c r="E68" s="90">
        <f>(C68*D68)</f>
        <v>1296.8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5"/>
    </row>
    <row r="69" spans="1:18" x14ac:dyDescent="0.2">
      <c r="A69" s="64"/>
      <c r="B69" s="85"/>
      <c r="C69" s="86"/>
      <c r="D69" s="167" t="s">
        <v>14</v>
      </c>
      <c r="E69" s="196">
        <f>SUM(E65:E68)</f>
        <v>2850.55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5"/>
    </row>
    <row r="70" spans="1:18" x14ac:dyDescent="0.2">
      <c r="A70" s="64"/>
      <c r="B70" s="85"/>
      <c r="C70" s="86"/>
      <c r="D70" s="66" t="s">
        <v>15</v>
      </c>
      <c r="E70" s="78">
        <f>(E69*0.16)</f>
        <v>456.08800000000002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5"/>
    </row>
    <row r="71" spans="1:18" ht="13.5" thickBot="1" x14ac:dyDescent="0.25">
      <c r="A71" s="64"/>
      <c r="B71" s="87"/>
      <c r="C71" s="88"/>
      <c r="D71" s="67" t="s">
        <v>16</v>
      </c>
      <c r="E71" s="90">
        <f>SUM(E69:E70)</f>
        <v>3306.6380000000004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2" spans="1:18" ht="13.5" thickBot="1" x14ac:dyDescent="0.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</row>
    <row r="73" spans="1:18" ht="18.75" thickBot="1" x14ac:dyDescent="0.25">
      <c r="A73" s="64"/>
      <c r="B73" s="208" t="s">
        <v>80</v>
      </c>
      <c r="C73" s="209" t="s">
        <v>62</v>
      </c>
      <c r="D73" s="265" t="s">
        <v>86</v>
      </c>
      <c r="E73" s="266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5"/>
    </row>
    <row r="74" spans="1:18" ht="26.25" thickBot="1" x14ac:dyDescent="0.25">
      <c r="A74" s="64"/>
      <c r="B74" s="227" t="s">
        <v>30</v>
      </c>
      <c r="C74" s="228" t="s">
        <v>87</v>
      </c>
      <c r="D74" s="229">
        <v>120</v>
      </c>
      <c r="E74" s="230" t="s">
        <v>90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5"/>
    </row>
    <row r="75" spans="1:18" ht="18" customHeight="1" thickBot="1" x14ac:dyDescent="0.3">
      <c r="A75" s="64"/>
      <c r="B75" s="127"/>
      <c r="C75" s="128"/>
      <c r="D75" s="129"/>
      <c r="E75" s="128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1:18" ht="18" customHeight="1" thickBot="1" x14ac:dyDescent="0.3">
      <c r="A76" s="64"/>
      <c r="B76" s="213" t="s">
        <v>80</v>
      </c>
      <c r="C76" s="212" t="s">
        <v>63</v>
      </c>
      <c r="D76" s="267" t="s">
        <v>35</v>
      </c>
      <c r="E76" s="268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5"/>
    </row>
    <row r="77" spans="1:18" ht="25.5" x14ac:dyDescent="0.2">
      <c r="A77" s="64"/>
      <c r="B77" s="214" t="s">
        <v>24</v>
      </c>
      <c r="C77" s="215" t="s">
        <v>2</v>
      </c>
      <c r="D77" s="215" t="s">
        <v>3</v>
      </c>
      <c r="E77" s="216" t="s">
        <v>4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5"/>
    </row>
    <row r="78" spans="1:18" x14ac:dyDescent="0.2">
      <c r="A78" s="64"/>
      <c r="B78" s="66" t="s">
        <v>33</v>
      </c>
      <c r="C78" s="76">
        <v>1</v>
      </c>
      <c r="D78" s="77">
        <v>2000</v>
      </c>
      <c r="E78" s="78">
        <f>(C78*D78)</f>
        <v>2000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5"/>
    </row>
    <row r="79" spans="1:18" x14ac:dyDescent="0.2">
      <c r="A79" s="64"/>
      <c r="B79" s="66" t="s">
        <v>27</v>
      </c>
      <c r="C79" s="76">
        <v>1</v>
      </c>
      <c r="D79" s="77">
        <v>1139.47</v>
      </c>
      <c r="E79" s="78">
        <f>(C79*D79)</f>
        <v>1139.47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5"/>
    </row>
    <row r="80" spans="1:18" x14ac:dyDescent="0.2">
      <c r="A80" s="64"/>
      <c r="B80" s="66" t="s">
        <v>32</v>
      </c>
      <c r="C80" s="76">
        <v>1</v>
      </c>
      <c r="D80" s="77">
        <v>1392.18</v>
      </c>
      <c r="E80" s="78">
        <f>(C80*D80)</f>
        <v>1392.18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5"/>
    </row>
    <row r="81" spans="1:18" x14ac:dyDescent="0.2">
      <c r="A81" s="64"/>
      <c r="B81" s="66" t="s">
        <v>28</v>
      </c>
      <c r="C81" s="76">
        <v>4</v>
      </c>
      <c r="D81" s="77">
        <v>1016.9</v>
      </c>
      <c r="E81" s="78">
        <f>(C81*D81)</f>
        <v>4067.6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5"/>
    </row>
    <row r="82" spans="1:18" ht="13.5" thickBot="1" x14ac:dyDescent="0.25">
      <c r="A82" s="64"/>
      <c r="B82" s="67" t="s">
        <v>29</v>
      </c>
      <c r="C82" s="89">
        <v>4</v>
      </c>
      <c r="D82" s="165">
        <v>91.3</v>
      </c>
      <c r="E82" s="90">
        <f>(C82*D82)</f>
        <v>365.2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5"/>
    </row>
    <row r="83" spans="1:18" x14ac:dyDescent="0.2">
      <c r="A83" s="64"/>
      <c r="B83" s="85"/>
      <c r="C83" s="86"/>
      <c r="D83" s="167" t="s">
        <v>14</v>
      </c>
      <c r="E83" s="196">
        <f>SUM(E78:E82)</f>
        <v>8964.4500000000007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5"/>
    </row>
    <row r="84" spans="1:18" x14ac:dyDescent="0.2">
      <c r="A84" s="64"/>
      <c r="B84" s="85"/>
      <c r="C84" s="86"/>
      <c r="D84" s="66" t="s">
        <v>15</v>
      </c>
      <c r="E84" s="78">
        <f>(E83*0.16)</f>
        <v>1434.3120000000001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5"/>
    </row>
    <row r="85" spans="1:18" ht="13.5" thickBot="1" x14ac:dyDescent="0.25">
      <c r="A85" s="64"/>
      <c r="B85" s="87"/>
      <c r="C85" s="88"/>
      <c r="D85" s="67" t="s">
        <v>16</v>
      </c>
      <c r="E85" s="90">
        <f>SUM(E83:E84)</f>
        <v>10398.762000000001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</row>
    <row r="86" spans="1:18" ht="13.5" thickBot="1" x14ac:dyDescent="0.25">
      <c r="A86" s="64"/>
      <c r="B86" s="64"/>
      <c r="C86" s="64"/>
      <c r="D86" s="115"/>
      <c r="E86" s="116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5"/>
    </row>
    <row r="87" spans="1:18" ht="18.75" thickBot="1" x14ac:dyDescent="0.3">
      <c r="A87" s="64"/>
      <c r="B87" s="213" t="s">
        <v>80</v>
      </c>
      <c r="C87" s="212" t="s">
        <v>71</v>
      </c>
      <c r="D87" s="267" t="s">
        <v>36</v>
      </c>
      <c r="E87" s="268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5"/>
    </row>
    <row r="88" spans="1:18" ht="25.5" x14ac:dyDescent="0.2">
      <c r="A88" s="64"/>
      <c r="B88" s="214" t="s">
        <v>24</v>
      </c>
      <c r="C88" s="215" t="s">
        <v>2</v>
      </c>
      <c r="D88" s="215" t="s">
        <v>3</v>
      </c>
      <c r="E88" s="216" t="s">
        <v>4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5"/>
    </row>
    <row r="89" spans="1:18" x14ac:dyDescent="0.2">
      <c r="A89" s="64"/>
      <c r="B89" s="66" t="s">
        <v>34</v>
      </c>
      <c r="C89" s="76">
        <v>1</v>
      </c>
      <c r="D89" s="77">
        <v>800</v>
      </c>
      <c r="E89" s="78">
        <f>(C89*D89)</f>
        <v>800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5"/>
    </row>
    <row r="90" spans="1:18" x14ac:dyDescent="0.2">
      <c r="A90" s="64"/>
      <c r="B90" s="66" t="s">
        <v>27</v>
      </c>
      <c r="C90" s="76">
        <v>1</v>
      </c>
      <c r="D90" s="77">
        <v>1139.47</v>
      </c>
      <c r="E90" s="78">
        <f>(C90*D90)</f>
        <v>1139.47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5"/>
    </row>
    <row r="91" spans="1:18" x14ac:dyDescent="0.2">
      <c r="A91" s="64"/>
      <c r="B91" s="66" t="s">
        <v>32</v>
      </c>
      <c r="C91" s="76">
        <v>1</v>
      </c>
      <c r="D91" s="77">
        <v>1392.18</v>
      </c>
      <c r="E91" s="78">
        <f>(C91*D91)</f>
        <v>1392.18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5"/>
    </row>
    <row r="92" spans="1:18" ht="13.5" thickBot="1" x14ac:dyDescent="0.25">
      <c r="A92" s="64"/>
      <c r="B92" s="67" t="s">
        <v>29</v>
      </c>
      <c r="C92" s="89">
        <v>4</v>
      </c>
      <c r="D92" s="165">
        <v>91.3</v>
      </c>
      <c r="E92" s="90">
        <f>(C92*D92)</f>
        <v>365.2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5"/>
    </row>
    <row r="93" spans="1:18" x14ac:dyDescent="0.2">
      <c r="A93" s="64"/>
      <c r="B93" s="85"/>
      <c r="C93" s="86"/>
      <c r="D93" s="167" t="s">
        <v>14</v>
      </c>
      <c r="E93" s="196">
        <f>SUM(E89:E92)</f>
        <v>3696.85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5"/>
    </row>
    <row r="94" spans="1:18" x14ac:dyDescent="0.2">
      <c r="A94" s="64"/>
      <c r="B94" s="85"/>
      <c r="C94" s="86"/>
      <c r="D94" s="66" t="s">
        <v>15</v>
      </c>
      <c r="E94" s="78">
        <f>(E93*0.16)</f>
        <v>591.49599999999998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5"/>
    </row>
    <row r="95" spans="1:18" ht="13.5" thickBot="1" x14ac:dyDescent="0.25">
      <c r="A95" s="64"/>
      <c r="B95" s="87"/>
      <c r="C95" s="88"/>
      <c r="D95" s="67" t="s">
        <v>16</v>
      </c>
      <c r="E95" s="90">
        <f>SUM(E93:E94)</f>
        <v>4288.3459999999995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5"/>
    </row>
    <row r="96" spans="1:18" ht="9.75" customHeight="1" thickBot="1" x14ac:dyDescent="0.2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5"/>
    </row>
    <row r="97" spans="1:18" ht="17.25" customHeight="1" thickBot="1" x14ac:dyDescent="0.3">
      <c r="A97" s="64"/>
      <c r="B97" s="208" t="s">
        <v>80</v>
      </c>
      <c r="C97" s="212" t="s">
        <v>64</v>
      </c>
      <c r="D97" s="292" t="s">
        <v>31</v>
      </c>
      <c r="E97" s="293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5"/>
    </row>
    <row r="98" spans="1:18" ht="24" customHeight="1" x14ac:dyDescent="0.2">
      <c r="A98" s="64"/>
      <c r="B98" s="214" t="s">
        <v>24</v>
      </c>
      <c r="C98" s="215" t="s">
        <v>2</v>
      </c>
      <c r="D98" s="215" t="s">
        <v>3</v>
      </c>
      <c r="E98" s="216" t="s">
        <v>4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5"/>
    </row>
    <row r="99" spans="1:18" x14ac:dyDescent="0.2">
      <c r="A99" s="64"/>
      <c r="B99" s="66" t="s">
        <v>20</v>
      </c>
      <c r="C99" s="76">
        <v>1</v>
      </c>
      <c r="D99" s="77">
        <v>627.62</v>
      </c>
      <c r="E99" s="78">
        <f>(C99*D99)</f>
        <v>627.62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5"/>
    </row>
    <row r="100" spans="1:18" x14ac:dyDescent="0.2">
      <c r="A100" s="64"/>
      <c r="B100" s="66" t="s">
        <v>21</v>
      </c>
      <c r="C100" s="76">
        <v>1</v>
      </c>
      <c r="D100" s="77">
        <v>353.75</v>
      </c>
      <c r="E100" s="78">
        <f>(C100*D100)</f>
        <v>353.75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5"/>
    </row>
    <row r="101" spans="1:18" ht="13.5" thickBot="1" x14ac:dyDescent="0.25">
      <c r="A101" s="64"/>
      <c r="B101" s="67" t="s">
        <v>31</v>
      </c>
      <c r="C101" s="89">
        <v>1</v>
      </c>
      <c r="D101" s="165">
        <v>600</v>
      </c>
      <c r="E101" s="90">
        <f>(C101*D101)</f>
        <v>600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5"/>
    </row>
    <row r="102" spans="1:18" x14ac:dyDescent="0.2">
      <c r="A102" s="64"/>
      <c r="B102" s="85"/>
      <c r="C102" s="86"/>
      <c r="D102" s="167" t="s">
        <v>14</v>
      </c>
      <c r="E102" s="196">
        <f>SUM(E99:E101)</f>
        <v>1581.37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3" spans="1:18" x14ac:dyDescent="0.2">
      <c r="A103" s="64"/>
      <c r="B103" s="85"/>
      <c r="C103" s="86"/>
      <c r="D103" s="66" t="s">
        <v>15</v>
      </c>
      <c r="E103" s="78">
        <f>(E102*0.16)</f>
        <v>253.01919999999998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5"/>
    </row>
    <row r="104" spans="1:18" ht="13.5" thickBot="1" x14ac:dyDescent="0.25">
      <c r="A104" s="64"/>
      <c r="B104" s="87"/>
      <c r="C104" s="88"/>
      <c r="D104" s="67" t="s">
        <v>16</v>
      </c>
      <c r="E104" s="90">
        <f>SUM(E102:E103)</f>
        <v>1834.3891999999998</v>
      </c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</row>
    <row r="105" spans="1:18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6" spans="1:18" x14ac:dyDescent="0.2">
      <c r="A106" s="64"/>
      <c r="B106" s="64"/>
      <c r="C106" s="118" t="s">
        <v>75</v>
      </c>
      <c r="D106" s="118" t="s">
        <v>73</v>
      </c>
      <c r="E106" s="118" t="s">
        <v>67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</row>
    <row r="107" spans="1:18" x14ac:dyDescent="0.2">
      <c r="A107" s="64"/>
      <c r="B107" s="64"/>
      <c r="C107" s="118" t="s">
        <v>56</v>
      </c>
      <c r="D107" s="118" t="s">
        <v>69</v>
      </c>
      <c r="E107" s="131">
        <v>3226.35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1:18" x14ac:dyDescent="0.2">
      <c r="A108" s="64"/>
      <c r="B108" s="64"/>
      <c r="C108" s="118" t="s">
        <v>57</v>
      </c>
      <c r="D108" s="118" t="s">
        <v>17</v>
      </c>
      <c r="E108" s="131">
        <v>5341.45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5"/>
    </row>
    <row r="109" spans="1:18" x14ac:dyDescent="0.2">
      <c r="A109" s="64"/>
      <c r="B109" s="64"/>
      <c r="C109" s="118" t="s">
        <v>58</v>
      </c>
      <c r="D109" s="118" t="s">
        <v>53</v>
      </c>
      <c r="E109" s="118">
        <v>800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spans="1:18" x14ac:dyDescent="0.2">
      <c r="A110" s="64"/>
      <c r="B110" s="64"/>
      <c r="C110" s="118" t="s">
        <v>59</v>
      </c>
      <c r="D110" s="118" t="s">
        <v>78</v>
      </c>
      <c r="E110" s="131">
        <v>999.38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1:18" x14ac:dyDescent="0.2">
      <c r="A111" s="64"/>
      <c r="B111" s="64"/>
      <c r="C111" s="118" t="s">
        <v>60</v>
      </c>
      <c r="D111" s="118" t="s">
        <v>54</v>
      </c>
      <c r="E111" s="131">
        <v>1140.22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5"/>
    </row>
    <row r="112" spans="1:18" ht="15" x14ac:dyDescent="0.25">
      <c r="A112" s="64"/>
      <c r="B112" s="64"/>
      <c r="C112" s="179" t="s">
        <v>99</v>
      </c>
      <c r="D112" s="180" t="s">
        <v>100</v>
      </c>
      <c r="E112" s="181">
        <v>600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spans="1:18" ht="15" x14ac:dyDescent="0.25">
      <c r="A113" s="64"/>
      <c r="B113" s="64"/>
      <c r="C113" s="179" t="s">
        <v>101</v>
      </c>
      <c r="D113" s="180" t="s">
        <v>102</v>
      </c>
      <c r="E113" s="182">
        <v>650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5"/>
    </row>
    <row r="114" spans="1:18" ht="15" x14ac:dyDescent="0.25">
      <c r="A114" s="64"/>
      <c r="B114" s="64"/>
      <c r="C114" s="179" t="s">
        <v>103</v>
      </c>
      <c r="D114" s="180" t="s">
        <v>104</v>
      </c>
      <c r="E114" s="182">
        <v>400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spans="1:18" x14ac:dyDescent="0.2">
      <c r="A115" s="64"/>
      <c r="B115" s="64"/>
      <c r="C115" s="118" t="s">
        <v>61</v>
      </c>
      <c r="D115" s="118" t="s">
        <v>85</v>
      </c>
      <c r="E115" s="131">
        <v>2850.55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5"/>
    </row>
    <row r="116" spans="1:18" x14ac:dyDescent="0.2">
      <c r="A116" s="64"/>
      <c r="B116" s="64"/>
      <c r="C116" s="118" t="s">
        <v>62</v>
      </c>
      <c r="D116" s="118" t="s">
        <v>88</v>
      </c>
      <c r="E116" s="118">
        <v>120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5"/>
    </row>
    <row r="117" spans="1:18" x14ac:dyDescent="0.2">
      <c r="A117" s="64"/>
      <c r="B117" s="64"/>
      <c r="C117" s="118" t="s">
        <v>63</v>
      </c>
      <c r="D117" s="118" t="s">
        <v>35</v>
      </c>
      <c r="E117" s="118">
        <v>8964.4500000000007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5"/>
    </row>
    <row r="118" spans="1:18" x14ac:dyDescent="0.2">
      <c r="A118" s="64"/>
      <c r="B118" s="64"/>
      <c r="C118" s="118" t="s">
        <v>71</v>
      </c>
      <c r="D118" s="118" t="s">
        <v>36</v>
      </c>
      <c r="E118" s="118">
        <v>3696.85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5"/>
    </row>
    <row r="119" spans="1:18" x14ac:dyDescent="0.2">
      <c r="A119" s="64"/>
      <c r="B119" s="64"/>
      <c r="C119" s="118" t="s">
        <v>64</v>
      </c>
      <c r="D119" s="118" t="s">
        <v>31</v>
      </c>
      <c r="E119" s="118">
        <v>1581.37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5"/>
    </row>
    <row r="120" spans="1:18" x14ac:dyDescent="0.2">
      <c r="A120" s="64"/>
      <c r="B120" s="64"/>
      <c r="C120" s="64" t="s">
        <v>94</v>
      </c>
      <c r="D120" s="64" t="s">
        <v>95</v>
      </c>
      <c r="E120" s="175">
        <f>C37</f>
        <v>136.04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5"/>
    </row>
    <row r="121" spans="1:18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5"/>
    </row>
    <row r="122" spans="1:18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5"/>
    </row>
    <row r="123" spans="1:18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5"/>
    </row>
    <row r="124" spans="1:18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5"/>
    </row>
    <row r="125" spans="1:18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5"/>
    </row>
    <row r="126" spans="1:18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5"/>
    </row>
    <row r="127" spans="1:18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5"/>
    </row>
    <row r="128" spans="1:18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5"/>
    </row>
    <row r="129" spans="1:18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5"/>
    </row>
    <row r="130" spans="1:18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5"/>
    </row>
    <row r="131" spans="1:18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5"/>
    </row>
    <row r="132" spans="1:18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5"/>
    </row>
    <row r="133" spans="1:18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5"/>
    </row>
    <row r="134" spans="1:18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5"/>
    </row>
    <row r="135" spans="1:18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5"/>
    </row>
    <row r="136" spans="1:18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5"/>
    </row>
    <row r="137" spans="1:18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5"/>
    </row>
    <row r="138" spans="1:18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5"/>
    </row>
    <row r="139" spans="1:18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5"/>
    </row>
    <row r="140" spans="1:18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5"/>
    </row>
    <row r="141" spans="1:18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5"/>
    </row>
    <row r="142" spans="1:18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5"/>
    </row>
    <row r="143" spans="1:18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5"/>
    </row>
    <row r="144" spans="1:18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5"/>
    </row>
    <row r="145" spans="1:18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5"/>
    </row>
    <row r="146" spans="1:18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5"/>
    </row>
    <row r="147" spans="1:18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5"/>
    </row>
    <row r="148" spans="1:18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5"/>
    </row>
    <row r="149" spans="1:18" x14ac:dyDescent="0.2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5"/>
    </row>
  </sheetData>
  <sheetProtection algorithmName="SHA-512" hashValue="esL2Pg2nvMF3pIegPVmegyPaOtaHR9nNlMK7K4DTed/cC5VNcSxhgfaUziyBCxQDMmuaH/i2WJ+I3xST2QrohA==" saltValue="Il42kxwslCwKlsfQC2abGw==" spinCount="100000" sheet="1" objects="1" scenarios="1"/>
  <mergeCells count="34">
    <mergeCell ref="B19:D19"/>
    <mergeCell ref="B20:D20"/>
    <mergeCell ref="B36:D36"/>
    <mergeCell ref="B58:E58"/>
    <mergeCell ref="E59:E61"/>
    <mergeCell ref="D50:E50"/>
    <mergeCell ref="D37:D38"/>
    <mergeCell ref="D42:E42"/>
    <mergeCell ref="C39:D39"/>
    <mergeCell ref="F39:I39"/>
    <mergeCell ref="G47:H47"/>
    <mergeCell ref="G48:H48"/>
    <mergeCell ref="G45:H45"/>
    <mergeCell ref="G46:H46"/>
    <mergeCell ref="D87:E87"/>
    <mergeCell ref="D97:E97"/>
    <mergeCell ref="F40:I41"/>
    <mergeCell ref="G42:H42"/>
    <mergeCell ref="G43:H43"/>
    <mergeCell ref="G44:H44"/>
    <mergeCell ref="D73:E73"/>
    <mergeCell ref="D76:E76"/>
    <mergeCell ref="G49:H49"/>
    <mergeCell ref="D63:E63"/>
    <mergeCell ref="A1:B1"/>
    <mergeCell ref="A2:B2"/>
    <mergeCell ref="A3:B3"/>
    <mergeCell ref="F37:I37"/>
    <mergeCell ref="E1:G1"/>
    <mergeCell ref="E2:G2"/>
    <mergeCell ref="E3:G4"/>
    <mergeCell ref="E5:G6"/>
    <mergeCell ref="G36:H36"/>
    <mergeCell ref="B5:D5"/>
  </mergeCells>
  <phoneticPr fontId="2" type="noConversion"/>
  <dataValidations count="1">
    <dataValidation type="list" allowBlank="1" showInputMessage="1" showErrorMessage="1" sqref="E8:E20">
      <formula1>$C$107:$C$122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workbookViewId="0">
      <selection sqref="A1:B1"/>
    </sheetView>
  </sheetViews>
  <sheetFormatPr baseColWidth="10" defaultRowHeight="12.75" x14ac:dyDescent="0.2"/>
  <cols>
    <col min="1" max="1" width="6.42578125" style="132" customWidth="1"/>
    <col min="2" max="2" width="40.85546875" style="132" customWidth="1"/>
    <col min="3" max="3" width="14.7109375" style="132" customWidth="1"/>
    <col min="4" max="4" width="13.42578125" style="132" customWidth="1"/>
    <col min="5" max="5" width="17.85546875" style="132" customWidth="1"/>
    <col min="6" max="6" width="32.7109375" style="132" customWidth="1"/>
    <col min="7" max="16384" width="11.42578125" style="132"/>
  </cols>
  <sheetData>
    <row r="1" spans="1:17" ht="24" customHeight="1" thickBot="1" x14ac:dyDescent="0.3">
      <c r="A1" s="244" t="s">
        <v>0</v>
      </c>
      <c r="B1" s="245"/>
      <c r="C1" s="63"/>
      <c r="D1" s="63"/>
      <c r="E1" s="250" t="s">
        <v>65</v>
      </c>
      <c r="F1" s="251"/>
      <c r="G1" s="252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3.5" thickBot="1" x14ac:dyDescent="0.25">
      <c r="A2" s="314" t="s">
        <v>48</v>
      </c>
      <c r="B2" s="315"/>
      <c r="C2" s="64"/>
      <c r="D2" s="64"/>
      <c r="E2" s="253" t="s">
        <v>66</v>
      </c>
      <c r="F2" s="254"/>
      <c r="G2" s="255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ht="13.5" customHeight="1" thickBot="1" x14ac:dyDescent="0.25">
      <c r="A3" s="248" t="s">
        <v>47</v>
      </c>
      <c r="B3" s="249"/>
      <c r="C3" s="64"/>
      <c r="D3" s="64"/>
      <c r="E3" s="256" t="s">
        <v>74</v>
      </c>
      <c r="F3" s="257"/>
      <c r="G3" s="258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6.5" thickBot="1" x14ac:dyDescent="0.3">
      <c r="A4" s="134" t="s">
        <v>56</v>
      </c>
      <c r="B4" s="69" t="s">
        <v>7</v>
      </c>
      <c r="C4" s="70"/>
      <c r="D4" s="70"/>
      <c r="E4" s="259"/>
      <c r="F4" s="260"/>
      <c r="G4" s="261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3.5" customHeight="1" thickBot="1" x14ac:dyDescent="0.25">
      <c r="A5" s="71" t="s">
        <v>8</v>
      </c>
      <c r="B5" s="275" t="s">
        <v>97</v>
      </c>
      <c r="C5" s="275"/>
      <c r="D5" s="275"/>
      <c r="E5" s="278" t="s">
        <v>76</v>
      </c>
      <c r="F5" s="279"/>
      <c r="G5" s="280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133" customFormat="1" ht="26.25" thickBot="1" x14ac:dyDescent="0.25">
      <c r="A6" s="72" t="s">
        <v>2</v>
      </c>
      <c r="B6" s="73" t="s">
        <v>73</v>
      </c>
      <c r="C6" s="73" t="s">
        <v>3</v>
      </c>
      <c r="D6" s="74" t="s">
        <v>4</v>
      </c>
      <c r="E6" s="281"/>
      <c r="F6" s="282"/>
      <c r="G6" s="283"/>
      <c r="H6" s="75"/>
      <c r="I6" s="75"/>
      <c r="J6" s="75"/>
      <c r="K6" s="75"/>
      <c r="L6" s="75"/>
      <c r="M6" s="75"/>
      <c r="N6" s="75"/>
      <c r="O6" s="75"/>
      <c r="P6" s="75"/>
      <c r="Q6" s="75"/>
    </row>
    <row r="7" spans="1:17" ht="13.5" thickBot="1" x14ac:dyDescent="0.25">
      <c r="A7" s="66">
        <v>9</v>
      </c>
      <c r="B7" s="76" t="s">
        <v>5</v>
      </c>
      <c r="C7" s="77">
        <v>41.03</v>
      </c>
      <c r="D7" s="78">
        <f t="shared" ref="D7:D14" si="0">(A7*C7)</f>
        <v>369.27</v>
      </c>
      <c r="E7" s="79" t="s">
        <v>75</v>
      </c>
      <c r="F7" s="80" t="s">
        <v>73</v>
      </c>
      <c r="G7" s="81" t="s">
        <v>67</v>
      </c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x14ac:dyDescent="0.2">
      <c r="A8" s="66">
        <v>1</v>
      </c>
      <c r="B8" s="76" t="s">
        <v>6</v>
      </c>
      <c r="C8" s="77">
        <v>211.1</v>
      </c>
      <c r="D8" s="78">
        <f t="shared" si="0"/>
        <v>211.1</v>
      </c>
      <c r="E8" s="231"/>
      <c r="F8" s="232" t="str">
        <f>IF(E8="","",(VLOOKUP(E8,$C$106:$E$122,2,FALSE)))</f>
        <v/>
      </c>
      <c r="G8" s="233" t="str">
        <f>IF(E8="","",(VLOOKUP(E8,$C$106:$E$122,3,FALSE)))</f>
        <v/>
      </c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x14ac:dyDescent="0.2">
      <c r="A9" s="66">
        <v>1</v>
      </c>
      <c r="B9" s="76" t="s">
        <v>9</v>
      </c>
      <c r="C9" s="77">
        <v>741.73</v>
      </c>
      <c r="D9" s="78">
        <f t="shared" si="0"/>
        <v>741.73</v>
      </c>
      <c r="E9" s="174"/>
      <c r="F9" s="82" t="str">
        <f t="shared" ref="F9:F20" si="1">IF(E9="","",(VLOOKUP(E9,$C$106:$E$122,2,FALSE)))</f>
        <v/>
      </c>
      <c r="G9" s="83" t="str">
        <f t="shared" ref="G9:G20" si="2">IF(E9="","",(VLOOKUP(E9,$C$106:$E$122,3,FALSE)))</f>
        <v/>
      </c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x14ac:dyDescent="0.2">
      <c r="A10" s="66">
        <v>1</v>
      </c>
      <c r="B10" s="76" t="s">
        <v>10</v>
      </c>
      <c r="C10" s="77">
        <v>336.28</v>
      </c>
      <c r="D10" s="78">
        <f t="shared" si="0"/>
        <v>336.28</v>
      </c>
      <c r="E10" s="174"/>
      <c r="F10" s="82" t="str">
        <f t="shared" si="1"/>
        <v/>
      </c>
      <c r="G10" s="83" t="str">
        <f t="shared" si="2"/>
        <v/>
      </c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x14ac:dyDescent="0.2">
      <c r="A11" s="66">
        <v>1</v>
      </c>
      <c r="B11" s="76" t="s">
        <v>18</v>
      </c>
      <c r="C11" s="77">
        <v>353.75</v>
      </c>
      <c r="D11" s="78">
        <f t="shared" si="0"/>
        <v>353.75</v>
      </c>
      <c r="E11" s="174"/>
      <c r="F11" s="82" t="str">
        <f t="shared" si="1"/>
        <v/>
      </c>
      <c r="G11" s="83" t="str">
        <f t="shared" si="2"/>
        <v/>
      </c>
      <c r="H11" s="64"/>
      <c r="I11" s="64"/>
      <c r="J11" s="64"/>
      <c r="K11" s="64"/>
      <c r="L11" s="64"/>
      <c r="M11" s="64"/>
      <c r="N11" s="64"/>
      <c r="O11" s="64"/>
      <c r="P11" s="64"/>
      <c r="Q11" s="64"/>
    </row>
    <row r="12" spans="1:17" x14ac:dyDescent="0.2">
      <c r="A12" s="66">
        <v>1</v>
      </c>
      <c r="B12" s="76" t="s">
        <v>11</v>
      </c>
      <c r="C12" s="77">
        <v>14.22</v>
      </c>
      <c r="D12" s="78">
        <f t="shared" si="0"/>
        <v>14.22</v>
      </c>
      <c r="E12" s="174"/>
      <c r="F12" s="82" t="str">
        <f t="shared" si="1"/>
        <v/>
      </c>
      <c r="G12" s="83" t="str">
        <f t="shared" si="2"/>
        <v/>
      </c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x14ac:dyDescent="0.2">
      <c r="A13" s="66">
        <v>1</v>
      </c>
      <c r="B13" s="76" t="s">
        <v>12</v>
      </c>
      <c r="C13" s="77">
        <v>1000</v>
      </c>
      <c r="D13" s="78">
        <f t="shared" si="0"/>
        <v>1000</v>
      </c>
      <c r="E13" s="174"/>
      <c r="F13" s="82" t="str">
        <f t="shared" si="1"/>
        <v/>
      </c>
      <c r="G13" s="83" t="str">
        <f t="shared" si="2"/>
        <v/>
      </c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3.5" thickBot="1" x14ac:dyDescent="0.25">
      <c r="A14" s="67">
        <v>1</v>
      </c>
      <c r="B14" s="89" t="s">
        <v>13</v>
      </c>
      <c r="C14" s="165">
        <v>200</v>
      </c>
      <c r="D14" s="90">
        <f t="shared" si="0"/>
        <v>200</v>
      </c>
      <c r="E14" s="174"/>
      <c r="F14" s="82" t="str">
        <f t="shared" si="1"/>
        <v/>
      </c>
      <c r="G14" s="83" t="str">
        <f t="shared" si="2"/>
        <v/>
      </c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x14ac:dyDescent="0.2">
      <c r="A15" s="85"/>
      <c r="B15" s="86"/>
      <c r="C15" s="167" t="s">
        <v>14</v>
      </c>
      <c r="D15" s="196">
        <f>SUM(D7:D14)</f>
        <v>3226.35</v>
      </c>
      <c r="E15" s="174"/>
      <c r="F15" s="82" t="str">
        <f t="shared" si="1"/>
        <v/>
      </c>
      <c r="G15" s="83" t="str">
        <f t="shared" si="2"/>
        <v/>
      </c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7" x14ac:dyDescent="0.2">
      <c r="A16" s="85"/>
      <c r="B16" s="86"/>
      <c r="C16" s="66" t="s">
        <v>15</v>
      </c>
      <c r="D16" s="78">
        <f>(D15*0.16)</f>
        <v>516.21600000000001</v>
      </c>
      <c r="E16" s="174"/>
      <c r="F16" s="82" t="str">
        <f t="shared" si="1"/>
        <v/>
      </c>
      <c r="G16" s="83" t="str">
        <f t="shared" si="2"/>
        <v/>
      </c>
      <c r="H16" s="64"/>
      <c r="I16" s="64"/>
      <c r="J16" s="64"/>
      <c r="K16" s="64"/>
      <c r="L16" s="64"/>
      <c r="M16" s="64"/>
      <c r="N16" s="64"/>
      <c r="O16" s="64"/>
      <c r="P16" s="64"/>
      <c r="Q16" s="64"/>
    </row>
    <row r="17" spans="1:17" ht="13.5" thickBot="1" x14ac:dyDescent="0.25">
      <c r="A17" s="87"/>
      <c r="B17" s="88"/>
      <c r="C17" s="67" t="s">
        <v>16</v>
      </c>
      <c r="D17" s="90">
        <f>SUM(D15:D16)</f>
        <v>3742.5659999999998</v>
      </c>
      <c r="E17" s="174"/>
      <c r="F17" s="82" t="str">
        <f t="shared" si="1"/>
        <v/>
      </c>
      <c r="G17" s="83" t="str">
        <f t="shared" si="2"/>
        <v/>
      </c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17" ht="13.5" thickBot="1" x14ac:dyDescent="0.25">
      <c r="A18" s="64"/>
      <c r="B18" s="64"/>
      <c r="C18" s="64"/>
      <c r="D18" s="64"/>
      <c r="E18" s="174"/>
      <c r="F18" s="82" t="str">
        <f t="shared" si="1"/>
        <v/>
      </c>
      <c r="G18" s="83" t="str">
        <f t="shared" si="2"/>
        <v/>
      </c>
      <c r="H18" s="64"/>
      <c r="I18" s="64"/>
      <c r="J18" s="64"/>
      <c r="K18" s="64"/>
      <c r="L18" s="64"/>
      <c r="M18" s="64"/>
      <c r="N18" s="64"/>
      <c r="O18" s="64"/>
      <c r="P18" s="64"/>
      <c r="Q18" s="64"/>
    </row>
    <row r="19" spans="1:17" ht="16.5" thickBot="1" x14ac:dyDescent="0.3">
      <c r="A19" s="137" t="s">
        <v>57</v>
      </c>
      <c r="B19" s="276" t="s">
        <v>17</v>
      </c>
      <c r="C19" s="277"/>
      <c r="D19" s="313"/>
      <c r="E19" s="174"/>
      <c r="F19" s="82" t="str">
        <f t="shared" si="1"/>
        <v/>
      </c>
      <c r="G19" s="83" t="str">
        <f t="shared" si="2"/>
        <v/>
      </c>
      <c r="H19" s="64"/>
      <c r="I19" s="64"/>
      <c r="J19" s="64"/>
      <c r="K19" s="64"/>
      <c r="L19" s="64"/>
      <c r="M19" s="64"/>
      <c r="N19" s="64"/>
      <c r="O19" s="64"/>
      <c r="P19" s="64"/>
      <c r="Q19" s="64"/>
    </row>
    <row r="20" spans="1:17" ht="13.5" thickBot="1" x14ac:dyDescent="0.25">
      <c r="A20" s="172" t="s">
        <v>8</v>
      </c>
      <c r="B20" s="275" t="s">
        <v>96</v>
      </c>
      <c r="C20" s="275"/>
      <c r="D20" s="275"/>
      <c r="E20" s="234"/>
      <c r="F20" s="235" t="str">
        <f t="shared" si="1"/>
        <v/>
      </c>
      <c r="G20" s="236" t="str">
        <f t="shared" si="2"/>
        <v/>
      </c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pans="1:17" ht="25.5" x14ac:dyDescent="0.2">
      <c r="A21" s="72" t="s">
        <v>2</v>
      </c>
      <c r="B21" s="73" t="s">
        <v>73</v>
      </c>
      <c r="C21" s="73" t="s">
        <v>3</v>
      </c>
      <c r="D21" s="74" t="s">
        <v>4</v>
      </c>
      <c r="E21" s="92"/>
      <c r="F21" s="237" t="s">
        <v>14</v>
      </c>
      <c r="G21" s="238">
        <f>SUM(G8:G20)</f>
        <v>0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x14ac:dyDescent="0.2">
      <c r="A22" s="66">
        <v>9</v>
      </c>
      <c r="B22" s="76" t="s">
        <v>5</v>
      </c>
      <c r="C22" s="77">
        <f>C7</f>
        <v>41.03</v>
      </c>
      <c r="D22" s="78">
        <f t="shared" ref="D22:D31" si="3">(A22*C22)</f>
        <v>369.27</v>
      </c>
      <c r="E22" s="92"/>
      <c r="F22" s="239" t="s">
        <v>15</v>
      </c>
      <c r="G22" s="84">
        <f>(G21*0.16)</f>
        <v>0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3.5" thickBot="1" x14ac:dyDescent="0.25">
      <c r="A23" s="66">
        <v>1</v>
      </c>
      <c r="B23" s="76" t="s">
        <v>6</v>
      </c>
      <c r="C23" s="77">
        <f>C8</f>
        <v>211.1</v>
      </c>
      <c r="D23" s="78">
        <f t="shared" si="3"/>
        <v>211.1</v>
      </c>
      <c r="E23" s="93"/>
      <c r="F23" s="240" t="s">
        <v>16</v>
      </c>
      <c r="G23" s="94">
        <f>SUM(G21:G22)</f>
        <v>0</v>
      </c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x14ac:dyDescent="0.2">
      <c r="A24" s="66">
        <v>1</v>
      </c>
      <c r="B24" s="76" t="s">
        <v>9</v>
      </c>
      <c r="C24" s="77">
        <f>C9</f>
        <v>741.73</v>
      </c>
      <c r="D24" s="78">
        <f t="shared" si="3"/>
        <v>741.73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x14ac:dyDescent="0.2">
      <c r="A25" s="66">
        <v>1</v>
      </c>
      <c r="B25" s="76" t="s">
        <v>10</v>
      </c>
      <c r="C25" s="77">
        <f>C10</f>
        <v>336.28</v>
      </c>
      <c r="D25" s="78">
        <f t="shared" si="3"/>
        <v>336.28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x14ac:dyDescent="0.2">
      <c r="A26" s="66">
        <v>1</v>
      </c>
      <c r="B26" s="76" t="s">
        <v>18</v>
      </c>
      <c r="C26" s="77">
        <f>C11</f>
        <v>353.75</v>
      </c>
      <c r="D26" s="78">
        <f t="shared" si="3"/>
        <v>353.75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x14ac:dyDescent="0.2">
      <c r="A27" s="66">
        <v>3</v>
      </c>
      <c r="B27" s="76" t="s">
        <v>77</v>
      </c>
      <c r="C27" s="77">
        <v>325.22000000000003</v>
      </c>
      <c r="D27" s="78">
        <f t="shared" si="3"/>
        <v>975.66000000000008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x14ac:dyDescent="0.2">
      <c r="A28" s="66">
        <v>3</v>
      </c>
      <c r="B28" s="76" t="s">
        <v>19</v>
      </c>
      <c r="C28" s="77">
        <v>46.48</v>
      </c>
      <c r="D28" s="78">
        <f t="shared" si="3"/>
        <v>139.44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1:17" x14ac:dyDescent="0.2">
      <c r="A29" s="66">
        <v>1</v>
      </c>
      <c r="B29" s="76" t="s">
        <v>11</v>
      </c>
      <c r="C29" s="77">
        <v>14.22</v>
      </c>
      <c r="D29" s="78">
        <f t="shared" si="3"/>
        <v>14.22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x14ac:dyDescent="0.2">
      <c r="A30" s="66">
        <v>1</v>
      </c>
      <c r="B30" s="76" t="s">
        <v>12</v>
      </c>
      <c r="C30" s="77">
        <v>2000</v>
      </c>
      <c r="D30" s="78">
        <f t="shared" si="3"/>
        <v>2000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3.5" thickBot="1" x14ac:dyDescent="0.25">
      <c r="A31" s="67">
        <v>1</v>
      </c>
      <c r="B31" s="89" t="s">
        <v>13</v>
      </c>
      <c r="C31" s="165">
        <v>200</v>
      </c>
      <c r="D31" s="90">
        <f t="shared" si="3"/>
        <v>200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x14ac:dyDescent="0.2">
      <c r="A32" s="85"/>
      <c r="B32" s="86"/>
      <c r="C32" s="167" t="s">
        <v>14</v>
      </c>
      <c r="D32" s="196">
        <f>SUM(D22:D31)</f>
        <v>5341.45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x14ac:dyDescent="0.2">
      <c r="A33" s="85"/>
      <c r="B33" s="86"/>
      <c r="C33" s="66" t="s">
        <v>15</v>
      </c>
      <c r="D33" s="78">
        <f>(D32*0.16)</f>
        <v>854.63199999999995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13.5" thickBot="1" x14ac:dyDescent="0.25">
      <c r="A34" s="87"/>
      <c r="B34" s="88"/>
      <c r="C34" s="67" t="s">
        <v>16</v>
      </c>
      <c r="D34" s="90">
        <f>SUM(D32:D33)</f>
        <v>6196.0819999999994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3.5" thickBot="1" x14ac:dyDescent="0.2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24" thickBot="1" x14ac:dyDescent="0.25">
      <c r="A36" s="64"/>
      <c r="B36" s="286" t="s">
        <v>22</v>
      </c>
      <c r="C36" s="287"/>
      <c r="D36" s="288"/>
      <c r="E36" s="95"/>
      <c r="F36" s="64"/>
      <c r="G36" s="294"/>
      <c r="H36" s="295"/>
      <c r="I36" s="64"/>
      <c r="J36" s="64"/>
      <c r="K36" s="64"/>
      <c r="L36" s="64"/>
      <c r="M36" s="64"/>
      <c r="N36" s="64"/>
      <c r="O36" s="64"/>
      <c r="P36" s="64"/>
      <c r="Q36" s="64"/>
    </row>
    <row r="37" spans="1:17" ht="15.75" thickBot="1" x14ac:dyDescent="0.3">
      <c r="A37" s="68" t="s">
        <v>94</v>
      </c>
      <c r="B37" s="96" t="s">
        <v>70</v>
      </c>
      <c r="C37" s="143">
        <v>136.04</v>
      </c>
      <c r="D37" s="323"/>
      <c r="E37" s="64"/>
      <c r="F37" s="298"/>
      <c r="G37" s="299"/>
      <c r="H37" s="299"/>
      <c r="I37" s="300"/>
      <c r="J37" s="64"/>
      <c r="K37" s="64"/>
      <c r="L37" s="64"/>
      <c r="M37" s="64"/>
      <c r="N37" s="64"/>
      <c r="O37" s="64"/>
      <c r="P37" s="64"/>
      <c r="Q37" s="64"/>
    </row>
    <row r="38" spans="1:17" ht="15.75" thickBot="1" x14ac:dyDescent="0.3">
      <c r="A38" s="218" t="s">
        <v>58</v>
      </c>
      <c r="B38" s="99" t="s">
        <v>53</v>
      </c>
      <c r="C38" s="147">
        <v>800</v>
      </c>
      <c r="D38" s="324"/>
      <c r="E38" s="64"/>
      <c r="F38" s="101"/>
      <c r="G38" s="102"/>
      <c r="H38" s="102"/>
      <c r="I38" s="103"/>
      <c r="J38" s="64"/>
      <c r="K38" s="64"/>
      <c r="L38" s="64"/>
      <c r="M38" s="64"/>
      <c r="N38" s="64"/>
      <c r="O38" s="64"/>
      <c r="P38" s="64"/>
      <c r="Q38" s="64"/>
    </row>
    <row r="39" spans="1:17" ht="13.5" thickBot="1" x14ac:dyDescent="0.25">
      <c r="A39" s="64"/>
      <c r="B39" s="104" t="s">
        <v>89</v>
      </c>
      <c r="C39" s="284" t="s">
        <v>91</v>
      </c>
      <c r="D39" s="285"/>
      <c r="E39" s="64"/>
      <c r="F39" s="301"/>
      <c r="G39" s="302"/>
      <c r="H39" s="302"/>
      <c r="I39" s="303"/>
      <c r="J39" s="64"/>
      <c r="K39" s="64"/>
      <c r="L39" s="64"/>
      <c r="M39" s="64"/>
      <c r="N39" s="64"/>
      <c r="O39" s="64"/>
      <c r="P39" s="64"/>
      <c r="Q39" s="64"/>
    </row>
    <row r="40" spans="1:17" ht="13.5" thickBot="1" x14ac:dyDescent="0.25">
      <c r="A40" s="64"/>
      <c r="B40" s="64"/>
      <c r="C40" s="64"/>
      <c r="D40" s="64"/>
      <c r="E40" s="64"/>
      <c r="F40" s="307"/>
      <c r="G40" s="308"/>
      <c r="H40" s="308"/>
      <c r="I40" s="309"/>
      <c r="J40" s="64"/>
      <c r="K40" s="64"/>
      <c r="L40" s="64"/>
      <c r="M40" s="64"/>
      <c r="N40" s="64"/>
      <c r="O40" s="64"/>
      <c r="P40" s="64"/>
      <c r="Q40" s="64"/>
    </row>
    <row r="41" spans="1:17" ht="18.75" thickBot="1" x14ac:dyDescent="0.3">
      <c r="A41" s="64"/>
      <c r="B41" s="208" t="s">
        <v>80</v>
      </c>
      <c r="C41" s="212" t="s">
        <v>59</v>
      </c>
      <c r="D41" s="292" t="s">
        <v>78</v>
      </c>
      <c r="E41" s="293"/>
      <c r="F41" s="311"/>
      <c r="G41" s="311"/>
      <c r="H41" s="311"/>
      <c r="I41" s="312"/>
      <c r="J41" s="64"/>
      <c r="K41" s="64"/>
      <c r="L41" s="64"/>
      <c r="M41" s="64"/>
      <c r="N41" s="64"/>
      <c r="O41" s="64"/>
      <c r="P41" s="64"/>
      <c r="Q41" s="64"/>
    </row>
    <row r="42" spans="1:17" ht="25.5" x14ac:dyDescent="0.2">
      <c r="A42" s="64"/>
      <c r="B42" s="222" t="s">
        <v>23</v>
      </c>
      <c r="C42" s="215" t="s">
        <v>2</v>
      </c>
      <c r="D42" s="215" t="s">
        <v>3</v>
      </c>
      <c r="E42" s="216" t="s">
        <v>4</v>
      </c>
      <c r="F42" s="105"/>
      <c r="G42" s="307"/>
      <c r="H42" s="309"/>
      <c r="I42" s="106"/>
      <c r="J42" s="64"/>
      <c r="K42" s="64"/>
      <c r="L42" s="64"/>
      <c r="M42" s="64"/>
      <c r="N42" s="64"/>
      <c r="O42" s="64"/>
      <c r="P42" s="64"/>
      <c r="Q42" s="64"/>
    </row>
    <row r="43" spans="1:17" x14ac:dyDescent="0.2">
      <c r="A43" s="64"/>
      <c r="B43" s="114" t="s">
        <v>79</v>
      </c>
      <c r="C43" s="76">
        <v>2</v>
      </c>
      <c r="D43" s="77">
        <v>199.69</v>
      </c>
      <c r="E43" s="78">
        <f>(C43*D43)</f>
        <v>399.38</v>
      </c>
      <c r="F43" s="112"/>
      <c r="G43" s="296"/>
      <c r="H43" s="296"/>
      <c r="I43" s="113"/>
      <c r="J43" s="64"/>
      <c r="K43" s="64"/>
      <c r="L43" s="64"/>
      <c r="M43" s="64"/>
      <c r="N43" s="64"/>
      <c r="O43" s="64"/>
      <c r="P43" s="64"/>
      <c r="Q43" s="64"/>
    </row>
    <row r="44" spans="1:17" ht="13.5" thickBot="1" x14ac:dyDescent="0.25">
      <c r="A44" s="64"/>
      <c r="B44" s="67" t="s">
        <v>78</v>
      </c>
      <c r="C44" s="89">
        <v>1</v>
      </c>
      <c r="D44" s="165">
        <v>600</v>
      </c>
      <c r="E44" s="90">
        <f>(C44*D44)</f>
        <v>600</v>
      </c>
      <c r="F44" s="112"/>
      <c r="G44" s="296"/>
      <c r="H44" s="296"/>
      <c r="I44" s="113"/>
      <c r="J44" s="64"/>
      <c r="K44" s="64"/>
      <c r="L44" s="64"/>
      <c r="M44" s="64"/>
      <c r="N44" s="64"/>
      <c r="O44" s="64"/>
      <c r="P44" s="64"/>
      <c r="Q44" s="64"/>
    </row>
    <row r="45" spans="1:17" x14ac:dyDescent="0.2">
      <c r="A45" s="64"/>
      <c r="B45" s="85"/>
      <c r="C45" s="86"/>
      <c r="D45" s="167" t="s">
        <v>14</v>
      </c>
      <c r="E45" s="196">
        <f>SUM(E43:E44)</f>
        <v>999.38</v>
      </c>
      <c r="F45" s="112"/>
      <c r="G45" s="296"/>
      <c r="H45" s="296"/>
      <c r="I45" s="113"/>
      <c r="J45" s="64"/>
      <c r="K45" s="64"/>
      <c r="L45" s="64"/>
      <c r="M45" s="64"/>
      <c r="N45" s="64"/>
      <c r="O45" s="64"/>
      <c r="P45" s="64"/>
      <c r="Q45" s="64"/>
    </row>
    <row r="46" spans="1:17" x14ac:dyDescent="0.2">
      <c r="A46" s="64"/>
      <c r="B46" s="85"/>
      <c r="C46" s="86"/>
      <c r="D46" s="66" t="s">
        <v>15</v>
      </c>
      <c r="E46" s="78">
        <f>(E45*0.16)</f>
        <v>159.9008</v>
      </c>
      <c r="F46" s="112"/>
      <c r="G46" s="296"/>
      <c r="H46" s="296"/>
      <c r="I46" s="113"/>
      <c r="J46" s="64"/>
      <c r="K46" s="64"/>
      <c r="L46" s="64"/>
      <c r="M46" s="64"/>
      <c r="N46" s="64"/>
      <c r="O46" s="64"/>
      <c r="P46" s="64"/>
      <c r="Q46" s="64"/>
    </row>
    <row r="47" spans="1:17" ht="13.5" thickBot="1" x14ac:dyDescent="0.25">
      <c r="A47" s="64"/>
      <c r="B47" s="87"/>
      <c r="C47" s="88"/>
      <c r="D47" s="67" t="s">
        <v>16</v>
      </c>
      <c r="E47" s="90">
        <f>SUM(E45:E46)</f>
        <v>1159.2808</v>
      </c>
      <c r="F47" s="112"/>
      <c r="G47" s="296"/>
      <c r="H47" s="296"/>
      <c r="I47" s="113"/>
      <c r="J47" s="64"/>
      <c r="K47" s="64"/>
      <c r="L47" s="64"/>
      <c r="M47" s="64"/>
      <c r="N47" s="64"/>
      <c r="O47" s="64"/>
      <c r="P47" s="64"/>
      <c r="Q47" s="64"/>
    </row>
    <row r="48" spans="1:17" ht="13.5" thickBot="1" x14ac:dyDescent="0.25">
      <c r="A48" s="64"/>
      <c r="B48" s="64"/>
      <c r="C48" s="64"/>
      <c r="D48" s="115"/>
      <c r="E48" s="116"/>
      <c r="F48" s="113"/>
      <c r="G48" s="296"/>
      <c r="H48" s="296"/>
      <c r="I48" s="113"/>
      <c r="J48" s="64"/>
      <c r="K48" s="64"/>
      <c r="L48" s="64"/>
      <c r="M48" s="64"/>
      <c r="N48" s="64"/>
      <c r="O48" s="64"/>
      <c r="P48" s="64"/>
      <c r="Q48" s="64"/>
    </row>
    <row r="49" spans="1:17" ht="18.75" thickBot="1" x14ac:dyDescent="0.3">
      <c r="A49" s="64"/>
      <c r="B49" s="208" t="s">
        <v>80</v>
      </c>
      <c r="C49" s="212" t="s">
        <v>60</v>
      </c>
      <c r="D49" s="292" t="s">
        <v>54</v>
      </c>
      <c r="E49" s="293"/>
      <c r="F49" s="112"/>
      <c r="G49" s="296"/>
      <c r="H49" s="296"/>
      <c r="I49" s="113"/>
      <c r="J49" s="64"/>
      <c r="K49" s="64"/>
      <c r="L49" s="64"/>
      <c r="M49" s="64"/>
      <c r="N49" s="64"/>
      <c r="O49" s="64"/>
      <c r="P49" s="64"/>
      <c r="Q49" s="64"/>
    </row>
    <row r="50" spans="1:17" ht="25.5" x14ac:dyDescent="0.2">
      <c r="A50" s="64"/>
      <c r="B50" s="222" t="s">
        <v>23</v>
      </c>
      <c r="C50" s="215" t="s">
        <v>2</v>
      </c>
      <c r="D50" s="215" t="s">
        <v>3</v>
      </c>
      <c r="E50" s="216" t="s">
        <v>4</v>
      </c>
      <c r="F50" s="64"/>
      <c r="G50" s="64"/>
      <c r="H50" s="117"/>
      <c r="I50" s="64"/>
      <c r="J50" s="64"/>
      <c r="K50" s="64"/>
      <c r="L50" s="64"/>
      <c r="M50" s="64"/>
      <c r="N50" s="64"/>
      <c r="O50" s="64"/>
      <c r="P50" s="64"/>
      <c r="Q50" s="64"/>
    </row>
    <row r="51" spans="1:17" x14ac:dyDescent="0.2">
      <c r="A51" s="64"/>
      <c r="B51" s="114" t="s">
        <v>55</v>
      </c>
      <c r="C51" s="76">
        <v>1</v>
      </c>
      <c r="D51" s="77">
        <v>340.22</v>
      </c>
      <c r="E51" s="78">
        <f>(C51*D51)</f>
        <v>340.22</v>
      </c>
      <c r="F51" s="64"/>
      <c r="G51" s="64"/>
      <c r="H51" s="113"/>
      <c r="I51" s="118"/>
      <c r="J51" s="64"/>
      <c r="K51" s="64"/>
      <c r="L51" s="64"/>
      <c r="M51" s="64"/>
      <c r="N51" s="64"/>
      <c r="O51" s="64"/>
      <c r="P51" s="64"/>
      <c r="Q51" s="64"/>
    </row>
    <row r="52" spans="1:17" ht="13.5" thickBot="1" x14ac:dyDescent="0.25">
      <c r="A52" s="64"/>
      <c r="B52" s="67" t="s">
        <v>54</v>
      </c>
      <c r="C52" s="89">
        <v>1</v>
      </c>
      <c r="D52" s="165">
        <v>800</v>
      </c>
      <c r="E52" s="90">
        <f>(C52*D52)</f>
        <v>800</v>
      </c>
      <c r="F52" s="64"/>
      <c r="G52" s="64"/>
      <c r="H52" s="113"/>
      <c r="I52" s="118"/>
      <c r="J52" s="64"/>
      <c r="K52" s="64"/>
      <c r="L52" s="64"/>
      <c r="M52" s="64"/>
      <c r="N52" s="64"/>
      <c r="O52" s="64"/>
      <c r="P52" s="64"/>
      <c r="Q52" s="64"/>
    </row>
    <row r="53" spans="1:17" x14ac:dyDescent="0.2">
      <c r="A53" s="64"/>
      <c r="B53" s="85"/>
      <c r="C53" s="86"/>
      <c r="D53" s="167" t="s">
        <v>14</v>
      </c>
      <c r="E53" s="196">
        <f>SUM(E51:E52)</f>
        <v>1140.22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</row>
    <row r="54" spans="1:17" x14ac:dyDescent="0.2">
      <c r="A54" s="64"/>
      <c r="B54" s="85"/>
      <c r="C54" s="86"/>
      <c r="D54" s="66" t="s">
        <v>15</v>
      </c>
      <c r="E54" s="78">
        <f>(E53*0.16)</f>
        <v>182.43520000000001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</row>
    <row r="55" spans="1:17" ht="13.5" thickBot="1" x14ac:dyDescent="0.25">
      <c r="A55" s="64"/>
      <c r="B55" s="87"/>
      <c r="C55" s="88"/>
      <c r="D55" s="67" t="s">
        <v>16</v>
      </c>
      <c r="E55" s="90">
        <f>SUM(E53:E54)</f>
        <v>1322.6552000000001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1:17" ht="13.5" thickBot="1" x14ac:dyDescent="0.25">
      <c r="A56" s="64"/>
      <c r="B56" s="64"/>
      <c r="C56" s="64"/>
      <c r="D56" s="115"/>
      <c r="E56" s="116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7" ht="18.75" thickBot="1" x14ac:dyDescent="0.3">
      <c r="A57" s="64"/>
      <c r="B57" s="244" t="s">
        <v>37</v>
      </c>
      <c r="C57" s="271"/>
      <c r="D57" s="271"/>
      <c r="E57" s="245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</row>
    <row r="58" spans="1:17" ht="15" x14ac:dyDescent="0.25">
      <c r="A58" s="98" t="s">
        <v>99</v>
      </c>
      <c r="B58" s="199" t="s">
        <v>100</v>
      </c>
      <c r="C58" s="242" t="s">
        <v>25</v>
      </c>
      <c r="D58" s="200">
        <v>600</v>
      </c>
      <c r="E58" s="272" t="s">
        <v>81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1:17" ht="15" x14ac:dyDescent="0.25">
      <c r="A59" s="98" t="s">
        <v>101</v>
      </c>
      <c r="B59" s="149" t="s">
        <v>102</v>
      </c>
      <c r="C59" s="76" t="s">
        <v>25</v>
      </c>
      <c r="D59" s="178">
        <v>650</v>
      </c>
      <c r="E59" s="297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</row>
    <row r="60" spans="1:17" ht="15.75" thickBot="1" x14ac:dyDescent="0.3">
      <c r="A60" s="98" t="s">
        <v>103</v>
      </c>
      <c r="B60" s="67" t="s">
        <v>104</v>
      </c>
      <c r="C60" s="89" t="s">
        <v>25</v>
      </c>
      <c r="D60" s="203">
        <v>400</v>
      </c>
      <c r="E60" s="27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</row>
    <row r="61" spans="1:17" ht="13.5" thickBot="1" x14ac:dyDescent="0.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1:17" ht="18.75" thickBot="1" x14ac:dyDescent="0.3">
      <c r="A62" s="64"/>
      <c r="B62" s="208" t="s">
        <v>80</v>
      </c>
      <c r="C62" s="212" t="s">
        <v>61</v>
      </c>
      <c r="D62" s="265" t="s">
        <v>82</v>
      </c>
      <c r="E62" s="266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25.5" x14ac:dyDescent="0.2">
      <c r="A63" s="64"/>
      <c r="B63" s="214" t="s">
        <v>24</v>
      </c>
      <c r="C63" s="215" t="s">
        <v>2</v>
      </c>
      <c r="D63" s="215" t="s">
        <v>3</v>
      </c>
      <c r="E63" s="216" t="s">
        <v>4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7" x14ac:dyDescent="0.2">
      <c r="A64" s="64"/>
      <c r="B64" s="66" t="s">
        <v>83</v>
      </c>
      <c r="C64" s="76">
        <v>1</v>
      </c>
      <c r="D64" s="77">
        <v>1200</v>
      </c>
      <c r="E64" s="78">
        <f>(C64*D64)</f>
        <v>1200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x14ac:dyDescent="0.2">
      <c r="A65" s="64"/>
      <c r="B65" s="66" t="s">
        <v>26</v>
      </c>
      <c r="C65" s="76">
        <v>1</v>
      </c>
      <c r="D65" s="77">
        <v>171.17</v>
      </c>
      <c r="E65" s="78">
        <f>(C65*D65)</f>
        <v>171.17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x14ac:dyDescent="0.2">
      <c r="A66" s="64"/>
      <c r="B66" s="66" t="s">
        <v>6</v>
      </c>
      <c r="C66" s="76">
        <v>1</v>
      </c>
      <c r="D66" s="77">
        <v>182.58</v>
      </c>
      <c r="E66" s="78">
        <f>(C66*D66)</f>
        <v>182.58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ht="13.5" thickBot="1" x14ac:dyDescent="0.25">
      <c r="A67" s="64"/>
      <c r="B67" s="67" t="s">
        <v>84</v>
      </c>
      <c r="C67" s="89">
        <v>8</v>
      </c>
      <c r="D67" s="165">
        <v>162.1</v>
      </c>
      <c r="E67" s="90">
        <f>(C67*D67)</f>
        <v>1296.8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7" x14ac:dyDescent="0.2">
      <c r="A68" s="64"/>
      <c r="B68" s="85"/>
      <c r="C68" s="86"/>
      <c r="D68" s="167" t="s">
        <v>14</v>
      </c>
      <c r="E68" s="196">
        <f>SUM(E64:E67)</f>
        <v>2850.55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x14ac:dyDescent="0.2">
      <c r="A69" s="64"/>
      <c r="B69" s="85"/>
      <c r="C69" s="86"/>
      <c r="D69" s="66" t="s">
        <v>15</v>
      </c>
      <c r="E69" s="78">
        <f>(E68*0.16)</f>
        <v>456.08800000000002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ht="13.5" thickBot="1" x14ac:dyDescent="0.25">
      <c r="A70" s="64"/>
      <c r="B70" s="87"/>
      <c r="C70" s="88"/>
      <c r="D70" s="67" t="s">
        <v>16</v>
      </c>
      <c r="E70" s="90">
        <f>SUM(E68:E69)</f>
        <v>3306.6380000000004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ht="13.5" thickBot="1" x14ac:dyDescent="0.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ht="18.75" thickBot="1" x14ac:dyDescent="0.25">
      <c r="A72" s="64"/>
      <c r="B72" s="208" t="s">
        <v>80</v>
      </c>
      <c r="C72" s="209" t="s">
        <v>62</v>
      </c>
      <c r="D72" s="265" t="s">
        <v>86</v>
      </c>
      <c r="E72" s="266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ht="26.25" thickBot="1" x14ac:dyDescent="0.25">
      <c r="A73" s="64"/>
      <c r="B73" s="227" t="s">
        <v>30</v>
      </c>
      <c r="C73" s="228" t="s">
        <v>87</v>
      </c>
      <c r="D73" s="229">
        <v>120</v>
      </c>
      <c r="E73" s="230" t="s">
        <v>90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ht="18" customHeight="1" thickBot="1" x14ac:dyDescent="0.3">
      <c r="A74" s="64"/>
      <c r="B74" s="127"/>
      <c r="C74" s="128"/>
      <c r="D74" s="129"/>
      <c r="E74" s="128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ht="18" customHeight="1" thickBot="1" x14ac:dyDescent="0.3">
      <c r="A75" s="64"/>
      <c r="B75" s="213" t="s">
        <v>80</v>
      </c>
      <c r="C75" s="212" t="s">
        <v>63</v>
      </c>
      <c r="D75" s="267" t="s">
        <v>35</v>
      </c>
      <c r="E75" s="268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ht="25.5" x14ac:dyDescent="0.2">
      <c r="A76" s="64"/>
      <c r="B76" s="214" t="s">
        <v>24</v>
      </c>
      <c r="C76" s="215" t="s">
        <v>2</v>
      </c>
      <c r="D76" s="215" t="s">
        <v>3</v>
      </c>
      <c r="E76" s="216" t="s">
        <v>4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x14ac:dyDescent="0.2">
      <c r="A77" s="64"/>
      <c r="B77" s="66" t="s">
        <v>33</v>
      </c>
      <c r="C77" s="76">
        <v>1</v>
      </c>
      <c r="D77" s="77">
        <v>2000</v>
      </c>
      <c r="E77" s="78">
        <f>(C77*D77)</f>
        <v>2000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x14ac:dyDescent="0.2">
      <c r="A78" s="64"/>
      <c r="B78" s="66" t="s">
        <v>27</v>
      </c>
      <c r="C78" s="76">
        <v>1</v>
      </c>
      <c r="D78" s="77">
        <v>1139.47</v>
      </c>
      <c r="E78" s="78">
        <f>(C78*D78)</f>
        <v>1139.47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x14ac:dyDescent="0.2">
      <c r="A79" s="64"/>
      <c r="B79" s="66" t="s">
        <v>32</v>
      </c>
      <c r="C79" s="76">
        <v>1</v>
      </c>
      <c r="D79" s="77">
        <v>1392.18</v>
      </c>
      <c r="E79" s="78">
        <f>(C79*D79)</f>
        <v>1392.18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x14ac:dyDescent="0.2">
      <c r="A80" s="64"/>
      <c r="B80" s="66" t="s">
        <v>28</v>
      </c>
      <c r="C80" s="76">
        <v>4</v>
      </c>
      <c r="D80" s="77">
        <v>1106.9000000000001</v>
      </c>
      <c r="E80" s="78">
        <f>(C80*D80)</f>
        <v>4427.6000000000004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ht="13.5" thickBot="1" x14ac:dyDescent="0.25">
      <c r="A81" s="64"/>
      <c r="B81" s="67" t="s">
        <v>29</v>
      </c>
      <c r="C81" s="89">
        <v>4</v>
      </c>
      <c r="D81" s="165">
        <v>91.3</v>
      </c>
      <c r="E81" s="90">
        <f>(C81*D81)</f>
        <v>365.2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x14ac:dyDescent="0.2">
      <c r="A82" s="64"/>
      <c r="B82" s="85"/>
      <c r="C82" s="86"/>
      <c r="D82" s="167" t="s">
        <v>14</v>
      </c>
      <c r="E82" s="196">
        <f>SUM(E77:E81)</f>
        <v>9324.4500000000007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x14ac:dyDescent="0.2">
      <c r="A83" s="64"/>
      <c r="B83" s="85"/>
      <c r="C83" s="86"/>
      <c r="D83" s="66" t="s">
        <v>15</v>
      </c>
      <c r="E83" s="78">
        <f>(E82*0.16)</f>
        <v>1491.912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ht="13.5" thickBot="1" x14ac:dyDescent="0.25">
      <c r="A84" s="64"/>
      <c r="B84" s="87"/>
      <c r="C84" s="88"/>
      <c r="D84" s="67" t="s">
        <v>16</v>
      </c>
      <c r="E84" s="90">
        <f>SUM(E82:E83)</f>
        <v>10816.362000000001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ht="13.5" thickBot="1" x14ac:dyDescent="0.25">
      <c r="A85" s="64"/>
      <c r="B85" s="64"/>
      <c r="C85" s="64"/>
      <c r="D85" s="115"/>
      <c r="E85" s="116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18.75" thickBot="1" x14ac:dyDescent="0.3">
      <c r="A86" s="64"/>
      <c r="B86" s="213" t="s">
        <v>80</v>
      </c>
      <c r="C86" s="212" t="s">
        <v>71</v>
      </c>
      <c r="D86" s="267" t="s">
        <v>36</v>
      </c>
      <c r="E86" s="268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25.5" x14ac:dyDescent="0.2">
      <c r="A87" s="64"/>
      <c r="B87" s="214" t="s">
        <v>24</v>
      </c>
      <c r="C87" s="215" t="s">
        <v>2</v>
      </c>
      <c r="D87" s="215" t="s">
        <v>3</v>
      </c>
      <c r="E87" s="216" t="s">
        <v>4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1:17" x14ac:dyDescent="0.2">
      <c r="A88" s="64"/>
      <c r="B88" s="66" t="s">
        <v>34</v>
      </c>
      <c r="C88" s="76">
        <v>1</v>
      </c>
      <c r="D88" s="77">
        <v>800</v>
      </c>
      <c r="E88" s="78">
        <f>(C88*D88)</f>
        <v>800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1:17" x14ac:dyDescent="0.2">
      <c r="A89" s="64"/>
      <c r="B89" s="66" t="s">
        <v>27</v>
      </c>
      <c r="C89" s="76">
        <v>1</v>
      </c>
      <c r="D89" s="77">
        <v>1139.47</v>
      </c>
      <c r="E89" s="78">
        <f>(C89*D89)</f>
        <v>1139.47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1:17" x14ac:dyDescent="0.2">
      <c r="A90" s="64"/>
      <c r="B90" s="66" t="s">
        <v>32</v>
      </c>
      <c r="C90" s="76">
        <v>1</v>
      </c>
      <c r="D90" s="77">
        <v>1392.18</v>
      </c>
      <c r="E90" s="78">
        <f>(C90*D90)</f>
        <v>1392.18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1:17" ht="13.5" thickBot="1" x14ac:dyDescent="0.25">
      <c r="A91" s="64"/>
      <c r="B91" s="67" t="s">
        <v>29</v>
      </c>
      <c r="C91" s="89">
        <v>4</v>
      </c>
      <c r="D91" s="165">
        <v>91.3</v>
      </c>
      <c r="E91" s="90">
        <f>(C91*D91)</f>
        <v>365.2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x14ac:dyDescent="0.2">
      <c r="A92" s="64"/>
      <c r="B92" s="85"/>
      <c r="C92" s="86"/>
      <c r="D92" s="167" t="s">
        <v>14</v>
      </c>
      <c r="E92" s="196">
        <f>SUM(E88:E91)</f>
        <v>3696.85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1:17" x14ac:dyDescent="0.2">
      <c r="A93" s="64"/>
      <c r="B93" s="85"/>
      <c r="C93" s="86"/>
      <c r="D93" s="66" t="s">
        <v>15</v>
      </c>
      <c r="E93" s="78">
        <f>(E92*0.16)</f>
        <v>591.49599999999998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1:17" ht="13.5" thickBot="1" x14ac:dyDescent="0.25">
      <c r="A94" s="64"/>
      <c r="B94" s="87"/>
      <c r="C94" s="88"/>
      <c r="D94" s="67" t="s">
        <v>16</v>
      </c>
      <c r="E94" s="90">
        <f>SUM(E92:E93)</f>
        <v>4288.3459999999995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</row>
    <row r="95" spans="1:17" ht="13.5" thickBot="1" x14ac:dyDescent="0.2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1:17" ht="18.75" thickBot="1" x14ac:dyDescent="0.3">
      <c r="A96" s="64"/>
      <c r="B96" s="208" t="s">
        <v>80</v>
      </c>
      <c r="C96" s="212" t="s">
        <v>64</v>
      </c>
      <c r="D96" s="292" t="s">
        <v>31</v>
      </c>
      <c r="E96" s="293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  <row r="97" spans="1:17" ht="25.5" x14ac:dyDescent="0.2">
      <c r="A97" s="64"/>
      <c r="B97" s="214" t="s">
        <v>24</v>
      </c>
      <c r="C97" s="215" t="s">
        <v>2</v>
      </c>
      <c r="D97" s="215" t="s">
        <v>3</v>
      </c>
      <c r="E97" s="216" t="s">
        <v>4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</row>
    <row r="98" spans="1:17" x14ac:dyDescent="0.2">
      <c r="A98" s="64"/>
      <c r="B98" s="66" t="s">
        <v>20</v>
      </c>
      <c r="C98" s="76">
        <v>1</v>
      </c>
      <c r="D98" s="77">
        <v>393.7</v>
      </c>
      <c r="E98" s="78">
        <f>(C98*D98)</f>
        <v>393.7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</row>
    <row r="99" spans="1:17" x14ac:dyDescent="0.2">
      <c r="A99" s="64"/>
      <c r="B99" s="66" t="s">
        <v>21</v>
      </c>
      <c r="C99" s="76">
        <v>1</v>
      </c>
      <c r="D99" s="77">
        <v>329.49</v>
      </c>
      <c r="E99" s="78">
        <f>(C99*D99)</f>
        <v>329.49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</row>
    <row r="100" spans="1:17" ht="13.5" thickBot="1" x14ac:dyDescent="0.25">
      <c r="A100" s="64"/>
      <c r="B100" s="67" t="s">
        <v>31</v>
      </c>
      <c r="C100" s="89">
        <v>1</v>
      </c>
      <c r="D100" s="165">
        <v>600</v>
      </c>
      <c r="E100" s="90">
        <f>(C100*D100)</f>
        <v>600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x14ac:dyDescent="0.2">
      <c r="A101" s="64"/>
      <c r="B101" s="85"/>
      <c r="C101" s="86"/>
      <c r="D101" s="167" t="s">
        <v>14</v>
      </c>
      <c r="E101" s="196">
        <f>SUM(E98:E100)</f>
        <v>1323.19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1:17" x14ac:dyDescent="0.2">
      <c r="A102" s="64"/>
      <c r="B102" s="85"/>
      <c r="C102" s="86"/>
      <c r="D102" s="66" t="s">
        <v>15</v>
      </c>
      <c r="E102" s="78">
        <f>(E101*0.16)</f>
        <v>211.71040000000002</v>
      </c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1:17" ht="13.5" thickBot="1" x14ac:dyDescent="0.25">
      <c r="A103" s="64"/>
      <c r="B103" s="87"/>
      <c r="C103" s="88"/>
      <c r="D103" s="67" t="s">
        <v>16</v>
      </c>
      <c r="E103" s="90">
        <f>SUM(E101:E102)</f>
        <v>1534.9004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</row>
    <row r="104" spans="1:17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</row>
    <row r="105" spans="1:17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</row>
    <row r="106" spans="1:17" x14ac:dyDescent="0.2">
      <c r="A106" s="64"/>
      <c r="B106" s="64"/>
      <c r="C106" s="64" t="s">
        <v>75</v>
      </c>
      <c r="D106" s="64" t="s">
        <v>73</v>
      </c>
      <c r="E106" s="64" t="s">
        <v>67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1:17" x14ac:dyDescent="0.2">
      <c r="A107" s="64"/>
      <c r="B107" s="64"/>
      <c r="C107" s="64" t="s">
        <v>56</v>
      </c>
      <c r="D107" s="64" t="s">
        <v>69</v>
      </c>
      <c r="E107" s="141">
        <v>3226.35</v>
      </c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</row>
    <row r="108" spans="1:17" x14ac:dyDescent="0.2">
      <c r="A108" s="64"/>
      <c r="B108" s="64"/>
      <c r="C108" s="64" t="s">
        <v>57</v>
      </c>
      <c r="D108" s="64" t="s">
        <v>17</v>
      </c>
      <c r="E108" s="141">
        <v>5341.45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</row>
    <row r="109" spans="1:17" x14ac:dyDescent="0.2">
      <c r="A109" s="64"/>
      <c r="B109" s="64"/>
      <c r="C109" s="64" t="s">
        <v>58</v>
      </c>
      <c r="D109" s="92" t="s">
        <v>53</v>
      </c>
      <c r="E109" s="64">
        <v>800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</row>
    <row r="110" spans="1:17" x14ac:dyDescent="0.2">
      <c r="A110" s="64"/>
      <c r="B110" s="64"/>
      <c r="C110" s="64" t="s">
        <v>59</v>
      </c>
      <c r="D110" s="92" t="s">
        <v>78</v>
      </c>
      <c r="E110" s="142">
        <v>999.38</v>
      </c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</row>
    <row r="111" spans="1:17" x14ac:dyDescent="0.2">
      <c r="A111" s="64"/>
      <c r="B111" s="64"/>
      <c r="C111" s="64" t="s">
        <v>60</v>
      </c>
      <c r="D111" s="92" t="s">
        <v>54</v>
      </c>
      <c r="E111" s="141">
        <v>1140.22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</row>
    <row r="112" spans="1:17" ht="15" x14ac:dyDescent="0.25">
      <c r="A112" s="64"/>
      <c r="B112" s="64"/>
      <c r="C112" s="179" t="s">
        <v>99</v>
      </c>
      <c r="D112" s="180" t="s">
        <v>100</v>
      </c>
      <c r="E112" s="181">
        <v>600</v>
      </c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" x14ac:dyDescent="0.25">
      <c r="A113" s="64"/>
      <c r="B113" s="64"/>
      <c r="C113" s="179" t="s">
        <v>101</v>
      </c>
      <c r="D113" s="180" t="s">
        <v>102</v>
      </c>
      <c r="E113" s="182">
        <v>650</v>
      </c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</row>
    <row r="114" spans="1:17" ht="15" x14ac:dyDescent="0.25">
      <c r="A114" s="64"/>
      <c r="B114" s="64"/>
      <c r="C114" s="179" t="s">
        <v>103</v>
      </c>
      <c r="D114" s="180" t="s">
        <v>104</v>
      </c>
      <c r="E114" s="182">
        <v>400</v>
      </c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17" x14ac:dyDescent="0.2">
      <c r="A115" s="64"/>
      <c r="B115" s="64"/>
      <c r="C115" s="64" t="s">
        <v>61</v>
      </c>
      <c r="D115" s="92" t="s">
        <v>85</v>
      </c>
      <c r="E115" s="141">
        <v>2850.55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1:17" x14ac:dyDescent="0.2">
      <c r="A116" s="64"/>
      <c r="B116" s="64"/>
      <c r="C116" s="64" t="s">
        <v>62</v>
      </c>
      <c r="D116" s="92" t="s">
        <v>88</v>
      </c>
      <c r="E116" s="64">
        <v>120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x14ac:dyDescent="0.2">
      <c r="A117" s="64"/>
      <c r="B117" s="64"/>
      <c r="C117" s="64" t="s">
        <v>63</v>
      </c>
      <c r="D117" s="92" t="s">
        <v>35</v>
      </c>
      <c r="E117" s="64">
        <v>9324.4500000000007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x14ac:dyDescent="0.2">
      <c r="A118" s="64"/>
      <c r="B118" s="64"/>
      <c r="C118" s="64" t="s">
        <v>71</v>
      </c>
      <c r="D118" s="92" t="s">
        <v>36</v>
      </c>
      <c r="E118" s="64">
        <v>3696.85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</row>
    <row r="119" spans="1:17" ht="18" x14ac:dyDescent="0.25">
      <c r="A119" s="64"/>
      <c r="B119" s="64"/>
      <c r="C119" s="63" t="s">
        <v>64</v>
      </c>
      <c r="D119" s="92" t="s">
        <v>31</v>
      </c>
      <c r="E119" s="64">
        <v>1462.25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1:17" x14ac:dyDescent="0.2">
      <c r="A120" s="64"/>
      <c r="B120" s="64"/>
      <c r="C120" s="64" t="s">
        <v>94</v>
      </c>
      <c r="D120" s="64" t="s">
        <v>95</v>
      </c>
      <c r="E120" s="175">
        <f>C37</f>
        <v>136.04</v>
      </c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</row>
    <row r="122" spans="1:17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</row>
    <row r="125" spans="1:17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1:17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</row>
    <row r="128" spans="1:17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</row>
    <row r="129" spans="1:17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</row>
    <row r="130" spans="1:17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</row>
    <row r="131" spans="1:17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</row>
    <row r="132" spans="1:17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</row>
    <row r="133" spans="1:17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</row>
    <row r="134" spans="1:17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</row>
    <row r="135" spans="1:17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</row>
    <row r="136" spans="1:17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</row>
    <row r="137" spans="1:17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</row>
    <row r="138" spans="1:17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1:17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</row>
    <row r="140" spans="1:17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1:17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1:17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</row>
    <row r="143" spans="1:17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</row>
    <row r="144" spans="1:17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17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</row>
    <row r="146" spans="1:17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</row>
    <row r="147" spans="1:17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</row>
    <row r="148" spans="1:17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</row>
  </sheetData>
  <sheetProtection algorithmName="SHA-512" hashValue="lmaGEDjqrHT4+SY1fIBrVM9tjv0Q2hqn7uGN4LnT5eMJznna545m+eamogViy0YbdFb+/Axebmxz+QdfFYLvNQ==" saltValue="R+AYlnWS3j35Cm7SZGz9LQ==" spinCount="100000" sheet="1" objects="1" scenarios="1"/>
  <mergeCells count="34">
    <mergeCell ref="G44:H44"/>
    <mergeCell ref="F37:I37"/>
    <mergeCell ref="F39:I39"/>
    <mergeCell ref="F40:I41"/>
    <mergeCell ref="G42:H42"/>
    <mergeCell ref="G45:H45"/>
    <mergeCell ref="G46:H46"/>
    <mergeCell ref="G47:H47"/>
    <mergeCell ref="G48:H48"/>
    <mergeCell ref="G49:H49"/>
    <mergeCell ref="B19:D19"/>
    <mergeCell ref="B20:D20"/>
    <mergeCell ref="D37:D38"/>
    <mergeCell ref="D41:E41"/>
    <mergeCell ref="G43:H43"/>
    <mergeCell ref="A1:B1"/>
    <mergeCell ref="A2:B2"/>
    <mergeCell ref="A3:B3"/>
    <mergeCell ref="G36:H36"/>
    <mergeCell ref="E1:G1"/>
    <mergeCell ref="E2:G2"/>
    <mergeCell ref="E3:G4"/>
    <mergeCell ref="E5:G6"/>
    <mergeCell ref="B36:D36"/>
    <mergeCell ref="B5:D5"/>
    <mergeCell ref="D86:E86"/>
    <mergeCell ref="D96:E96"/>
    <mergeCell ref="C39:D39"/>
    <mergeCell ref="D72:E72"/>
    <mergeCell ref="D75:E75"/>
    <mergeCell ref="B57:E57"/>
    <mergeCell ref="D62:E62"/>
    <mergeCell ref="E58:E60"/>
    <mergeCell ref="D49:E49"/>
  </mergeCells>
  <phoneticPr fontId="2" type="noConversion"/>
  <dataValidations count="1">
    <dataValidation type="list" allowBlank="1" showInputMessage="1" showErrorMessage="1" sqref="E8:E20">
      <formula1>$C$107:$C$122</formula1>
    </dataValidation>
  </dataValidations>
  <pageMargins left="0.75" right="0.75" top="1" bottom="1" header="0" footer="0"/>
  <pageSetup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SPRINTER 2003</vt:lpstr>
      <vt:lpstr>SPRINTER 2004</vt:lpstr>
      <vt:lpstr>SPRINTER 2005</vt:lpstr>
      <vt:lpstr>SPRINTER 2006</vt:lpstr>
      <vt:lpstr>SPRINTER 2007</vt:lpstr>
      <vt:lpstr>SPRINTER 2008</vt:lpstr>
      <vt:lpstr>SPRINTER 2009</vt:lpstr>
      <vt:lpstr>SPRINTER 2010</vt:lpstr>
      <vt:lpstr>SPRINTER 2011</vt:lpstr>
      <vt:lpstr>SPRINTER 2012</vt:lpstr>
      <vt:lpstr>SPRINTER 2013</vt:lpstr>
      <vt:lpstr>SPRINTER 2014</vt:lpstr>
    </vt:vector>
  </TitlesOfParts>
  <Company>Euro Centro Camionero SA de CV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 Centro Camionero</dc:creator>
  <cp:lastModifiedBy>MARTHA DE LUNA</cp:lastModifiedBy>
  <cp:lastPrinted>2014-02-11T16:56:29Z</cp:lastPrinted>
  <dcterms:created xsi:type="dcterms:W3CDTF">2014-01-08T19:41:53Z</dcterms:created>
  <dcterms:modified xsi:type="dcterms:W3CDTF">2014-03-06T18:04:22Z</dcterms:modified>
</cp:coreProperties>
</file>